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K:\FRA\ENTCOL\000   BOITE A OUTILS COMMERCIAUX    000\BDC DECORATIONS\2025\"/>
    </mc:Choice>
  </mc:AlternateContent>
  <xr:revisionPtr revIDLastSave="0" documentId="13_ncr:1_{CAAD763A-4DB7-4D75-AF34-0E0296C091A5}" xr6:coauthVersionLast="47" xr6:coauthVersionMax="47" xr10:uidLastSave="{00000000-0000-0000-0000-000000000000}"/>
  <workbookProtection workbookAlgorithmName="SHA-512" workbookHashValue="1FO0LgIY3OuC/F0MTT4s/l2WVazKRrzeRTPB37OmfK/miyQ/IXntAv8KrzfoWOOrAV6h7eILIw4+YaQ8QqSusA==" workbookSaltValue="rllzzONZeSId0GY5ycDBBg==" workbookSpinCount="100000" lockStructure="1"/>
  <bookViews>
    <workbookView xWindow="-28920" yWindow="-120" windowWidth="29040" windowHeight="15720" tabRatio="761" xr2:uid="{00000000-000D-0000-FFFF-FFFF00000000}"/>
  </bookViews>
  <sheets>
    <sheet name="BON DE COMMANDE FR. METROPOLE" sheetId="5" r:id="rId1"/>
  </sheets>
  <definedNames>
    <definedName name="Z_9FE40CC9_E3AB_4368_8710_8C545AD4DD0C_.wvu.PrintArea" localSheetId="0" hidden="1">'BON DE COMMANDE FR. METROPOLE'!$A$1:$H$83</definedName>
    <definedName name="_xlnm.Print_Area" localSheetId="0">'BON DE COMMANDE FR. METROPOLE'!$A$1:$J$78</definedName>
  </definedNames>
  <calcPr calcId="191029"/>
  <customWorkbookViews>
    <customWorkbookView name="AFFICHAGE CLIENT" guid="{9FE40CC9-E3AB-4368-8710-8C545AD4DD0C}" maximized="1" xWindow="1" yWindow="1" windowWidth="1020" windowHeight="547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61" i="5" l="1"/>
  <c r="H56" i="5"/>
  <c r="H54" i="5"/>
  <c r="H50" i="5"/>
  <c r="J50" i="5" s="1"/>
  <c r="H35" i="5"/>
  <c r="J35" i="5" s="1"/>
  <c r="H46" i="5"/>
  <c r="J46" i="5" s="1"/>
  <c r="H57" i="5"/>
  <c r="J57" i="5" s="1"/>
  <c r="I53" i="5"/>
  <c r="H49" i="5"/>
  <c r="J49" i="5" s="1"/>
  <c r="I49" i="5"/>
  <c r="I43" i="5"/>
  <c r="H43" i="5"/>
  <c r="J43" i="5" s="1"/>
  <c r="I41" i="5"/>
  <c r="H41" i="5"/>
  <c r="J41" i="5" s="1"/>
  <c r="I39" i="5"/>
  <c r="H39" i="5"/>
  <c r="J39" i="5" s="1"/>
  <c r="I37" i="5"/>
  <c r="H37" i="5"/>
  <c r="J37" i="5" s="1"/>
  <c r="I35" i="5"/>
  <c r="I33" i="5"/>
  <c r="H33" i="5"/>
  <c r="J33" i="5" s="1"/>
  <c r="I56" i="5"/>
  <c r="J56" i="5"/>
  <c r="J54" i="5"/>
  <c r="I54" i="5"/>
  <c r="I52" i="5"/>
  <c r="H52" i="5"/>
  <c r="J52" i="5" s="1"/>
  <c r="I50" i="5"/>
  <c r="I48" i="5"/>
  <c r="H48" i="5"/>
  <c r="J48" i="5" s="1"/>
  <c r="I46" i="5"/>
  <c r="I57" i="5" l="1"/>
  <c r="H53" i="5"/>
  <c r="J53" i="5" s="1"/>
  <c r="I51" i="5"/>
  <c r="I47" i="5"/>
  <c r="H51" i="5"/>
  <c r="J51" i="5" s="1"/>
  <c r="H47" i="5"/>
  <c r="J47" i="5" s="1"/>
  <c r="H60" i="5"/>
  <c r="H59" i="5"/>
  <c r="H34" i="5"/>
  <c r="H36" i="5"/>
  <c r="H38" i="5"/>
  <c r="H40" i="5"/>
  <c r="H42" i="5"/>
  <c r="H44" i="5"/>
  <c r="I55" i="5" l="1"/>
  <c r="H55" i="5"/>
  <c r="J55" i="5" s="1"/>
  <c r="I61" i="5"/>
  <c r="J61" i="5"/>
  <c r="J60" i="5"/>
  <c r="I60" i="5"/>
  <c r="J59" i="5"/>
  <c r="I59" i="5"/>
  <c r="J34" i="5"/>
  <c r="I44" i="5"/>
  <c r="I42" i="5"/>
  <c r="I40" i="5"/>
  <c r="I38" i="5"/>
  <c r="I36" i="5"/>
  <c r="I34" i="5"/>
  <c r="J36" i="5"/>
  <c r="J38" i="5"/>
  <c r="J40" i="5"/>
  <c r="J42" i="5"/>
  <c r="J44" i="5"/>
  <c r="H63" i="5" l="1"/>
  <c r="J63" i="5" s="1"/>
  <c r="G63" i="5"/>
  <c r="I63" i="5" s="1"/>
  <c r="J66" i="5" s="1"/>
  <c r="F63" i="5"/>
  <c r="J65" i="5" l="1"/>
  <c r="J67" i="5" s="1"/>
</calcChain>
</file>

<file path=xl/sharedStrings.xml><?xml version="1.0" encoding="utf-8"?>
<sst xmlns="http://schemas.openxmlformats.org/spreadsheetml/2006/main" count="145" uniqueCount="85">
  <si>
    <t>Date</t>
  </si>
  <si>
    <t>Signature</t>
  </si>
  <si>
    <t>Cachet</t>
  </si>
  <si>
    <t>SIRET</t>
  </si>
  <si>
    <t>NAF</t>
  </si>
  <si>
    <t>QUANTITES</t>
  </si>
  <si>
    <t>TVA 20%</t>
  </si>
  <si>
    <t>11 quai de Conti - 75 270 Paris Cedex 06</t>
  </si>
  <si>
    <t>DELAI</t>
  </si>
  <si>
    <t xml:space="preserve">La signature de ce Bon de Commande implique l'acceptation  </t>
  </si>
  <si>
    <t>N° client Monnaie de Paris</t>
  </si>
  <si>
    <t>N° de commande interne</t>
  </si>
  <si>
    <t>Date (estimée) de la cérémonie de remise de médaille</t>
  </si>
  <si>
    <t>P.U. 
€ HT</t>
  </si>
  <si>
    <t>TOTAL 
€ HT</t>
  </si>
  <si>
    <t>TOTAL € HT</t>
  </si>
  <si>
    <t>TOTAL € TTC</t>
  </si>
  <si>
    <t>FRAIS DE PORT</t>
  </si>
  <si>
    <t>Hors périodes de fermeture des ateliers de la Monnaie de Paris (mois d'août + 2 semaines à Noel/Nouvel An)</t>
  </si>
  <si>
    <t xml:space="preserve">Raison sociale </t>
  </si>
  <si>
    <t xml:space="preserve">Entrée-Bât-IM-ZI </t>
  </si>
  <si>
    <t xml:space="preserve">Adresse </t>
  </si>
  <si>
    <t xml:space="preserve">Code postal </t>
  </si>
  <si>
    <t xml:space="preserve">Ville </t>
  </si>
  <si>
    <t xml:space="preserve">Prénom Nom </t>
  </si>
  <si>
    <t xml:space="preserve">Téléphone </t>
  </si>
  <si>
    <t xml:space="preserve">Email </t>
  </si>
  <si>
    <t xml:space="preserve">Fonction </t>
  </si>
  <si>
    <t>Service Commercial - Monnaie de Paris</t>
  </si>
  <si>
    <t>20 ANS - "ARGENT"</t>
  </si>
  <si>
    <t>30 ANS - "VERMEIL"</t>
  </si>
  <si>
    <t>35 ANS - "OR"</t>
  </si>
  <si>
    <t>A L'ATTENTION DE</t>
  </si>
  <si>
    <t>DEMANDEUR</t>
  </si>
  <si>
    <t>FACTURATION</t>
  </si>
  <si>
    <t>LIVRAISON</t>
  </si>
  <si>
    <t>Identique au demandeur</t>
  </si>
  <si>
    <t xml:space="preserve">BP / Lieu-dit </t>
  </si>
  <si>
    <t>de nos Conditions Générales de Vente, disponibles sur simple demande</t>
  </si>
  <si>
    <t>MONNAIE DE PARIS - ETABLISSEMENT PUBLIC INDUSTRIEL ET COMMERCIAL - 160 020 012 RCS PARIS</t>
  </si>
  <si>
    <t>contact.pro@monnaiedeparis.fr</t>
  </si>
  <si>
    <t>ARGENT 
Argent massif 950 ‰</t>
  </si>
  <si>
    <t>BRONZE ARGENTÉ</t>
  </si>
  <si>
    <t>BRONZE DORÉ</t>
  </si>
  <si>
    <t>RÉFÉRENCES</t>
  </si>
  <si>
    <t>Agrafe de boutonnière</t>
  </si>
  <si>
    <t>Rosette</t>
  </si>
  <si>
    <t>VERMEIL
Argent massif 950 ‰ doré</t>
  </si>
  <si>
    <r>
      <t xml:space="preserve">BON DE COMMANDE - </t>
    </r>
    <r>
      <rPr>
        <b/>
        <sz val="19"/>
        <color rgb="FFFF0000"/>
        <rFont val="Arial"/>
        <family val="2"/>
      </rPr>
      <t>Clients Professionnels</t>
    </r>
    <r>
      <rPr>
        <sz val="10"/>
        <rFont val="Arial"/>
        <family val="2"/>
      </rPr>
      <t xml:space="preserve"> - </t>
    </r>
    <r>
      <rPr>
        <sz val="10"/>
        <color rgb="FFFF0000"/>
        <rFont val="Arial"/>
        <family val="2"/>
      </rPr>
      <t>France Métropolitaine</t>
    </r>
  </si>
  <si>
    <t>Identique au payeur</t>
  </si>
  <si>
    <t xml:space="preserve">A l'attention de </t>
  </si>
  <si>
    <t>MÉTAUX</t>
  </si>
  <si>
    <t xml:space="preserve">MÉDAILLES D'HONNEUR REGIONALE DEPARTEMENTALE ET COMMUNALE </t>
  </si>
  <si>
    <t>Délai standard: 15 JOURS OUVRÉS (à réception de TOUS les éléments) : BDC complété, BDC officiel, liste de gravure</t>
  </si>
  <si>
    <t>P.U. 
€ TTC</t>
  </si>
  <si>
    <t>TOTAL
€ TTC</t>
  </si>
  <si>
    <t>Pour toute commande, merci de nous joindre un bon de commande officiel engageant la dépense de votre établissement / Chorus Pro</t>
  </si>
  <si>
    <r>
      <t xml:space="preserve">INSIGNES DE BOUTONNIERE INCLUS
</t>
    </r>
    <r>
      <rPr>
        <sz val="11"/>
        <color indexed="9"/>
        <rFont val="Arial"/>
        <family val="2"/>
      </rPr>
      <t>Facultatif</t>
    </r>
  </si>
  <si>
    <t>LA PRISE EN COMPTE DE VOTRE COMMANDE NE SERA EFFECTIVE QU'A RECEPTION DE:</t>
  </si>
  <si>
    <r>
      <t xml:space="preserve">- Bon de commande </t>
    </r>
    <r>
      <rPr>
        <u/>
        <sz val="11"/>
        <rFont val="Arial"/>
        <family val="2"/>
      </rPr>
      <t>complété numériquement, daté et signé</t>
    </r>
  </si>
  <si>
    <t>- Règlement (à noter que la facture sera établie à la livraison):</t>
  </si>
  <si>
    <r>
      <t xml:space="preserve">         </t>
    </r>
    <r>
      <rPr>
        <b/>
        <sz val="11"/>
        <rFont val="Arial"/>
        <family val="2"/>
      </rPr>
      <t>MANDAT ADMINISTRATIF</t>
    </r>
  </si>
  <si>
    <r>
      <t xml:space="preserve">         </t>
    </r>
    <r>
      <rPr>
        <b/>
        <sz val="11"/>
        <rFont val="Arial"/>
        <family val="2"/>
      </rPr>
      <t>CARTE BANCAIRE</t>
    </r>
    <r>
      <rPr>
        <sz val="8"/>
        <rFont val="Arial"/>
        <family val="2"/>
      </rPr>
      <t xml:space="preserve"> NOTRE COMPTABILITE VOUS APPELERA POUR SAISIR LES COORDONNEES DE LA CARTE</t>
    </r>
  </si>
  <si>
    <r>
      <t xml:space="preserve">         </t>
    </r>
    <r>
      <rPr>
        <b/>
        <sz val="11"/>
        <rFont val="Arial"/>
        <family val="2"/>
      </rPr>
      <t>VIREMENT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PRECISER VOTRE RAISON SOCIALE ET "RDC" DANS L'ORDRE DE VIREMENT</t>
    </r>
  </si>
  <si>
    <t>1006108309000A</t>
  </si>
  <si>
    <t>1006108305000A</t>
  </si>
  <si>
    <t>1006108315000A</t>
  </si>
  <si>
    <t>1006108316000A</t>
  </si>
  <si>
    <t>1006108313000A</t>
  </si>
  <si>
    <t>1006108314000A</t>
  </si>
  <si>
    <t>MÉDAILLES NON GRAVEES</t>
  </si>
  <si>
    <t>GRADES</t>
  </si>
  <si>
    <t>MÉDAILLES GRAVEES (Initiale(s) du prénom, nom de famille et année de promotion qui figurent sur le diplôme)</t>
  </si>
  <si>
    <t>Ecrin standard</t>
  </si>
  <si>
    <t>Ecrin parure décoration premium</t>
  </si>
  <si>
    <t>CONDITIONNEMENT</t>
  </si>
  <si>
    <t>1006108309000B</t>
  </si>
  <si>
    <t>1006108305000B</t>
  </si>
  <si>
    <t>1006108316000B</t>
  </si>
  <si>
    <t>1006108315000B</t>
  </si>
  <si>
    <t>1006108313000B</t>
  </si>
  <si>
    <t>1006108314000B</t>
  </si>
  <si>
    <t>Tel : 01 40 46 59 30</t>
  </si>
  <si>
    <t>Participation aux frais de gestion et d'expédition (Offerts à partir de 6000 €HT)</t>
  </si>
  <si>
    <t>Tarifs au 15/04/2025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</si>
</sst>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.00\ [$€-40C]_-;\-* #,##0.00\ [$€-40C]_-;_-* &quot;-&quot;??\ [$€-40C]_-;_-@_-"/>
    <numFmt numFmtId="167" formatCode="00000"/>
    <numFmt numFmtId="168" formatCode="0#&quot; &quot;##&quot; &quot;##&quot; &quot;##&quot; &quot;##"/>
    <numFmt numFmtId="169" formatCode="0_ ;\-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0" tint="-0.34998626667073579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FF0000"/>
      <name val="Arial"/>
      <family val="2"/>
    </font>
    <font>
      <u/>
      <sz val="11"/>
      <color theme="10"/>
      <name val="Calibri"/>
      <family val="2"/>
    </font>
    <font>
      <sz val="9"/>
      <color rgb="FFFF0000"/>
      <name val="Arial"/>
      <family val="2"/>
    </font>
    <font>
      <b/>
      <sz val="19"/>
      <name val="Arial"/>
      <family val="2"/>
    </font>
    <font>
      <b/>
      <sz val="19"/>
      <color rgb="FFFF0000"/>
      <name val="Arial"/>
      <family val="2"/>
    </font>
    <font>
      <b/>
      <sz val="8"/>
      <color theme="0" tint="-0.49998474074526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9"/>
      <color indexed="8"/>
      <name val="Arial"/>
      <family val="2"/>
    </font>
    <font>
      <b/>
      <sz val="11"/>
      <color rgb="FFFF0000"/>
      <name val="Arial"/>
      <family val="2"/>
    </font>
    <font>
      <b/>
      <sz val="9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15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44" fontId="10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4" fontId="2" fillId="0" borderId="0" xfId="0" applyNumberFormat="1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2" fontId="2" fillId="0" borderId="0" xfId="0" applyNumberFormat="1" applyFont="1" applyAlignment="1">
      <alignment vertical="center"/>
    </xf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2" fillId="0" borderId="3" xfId="0" applyFont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165" fontId="4" fillId="5" borderId="1" xfId="1" quotePrefix="1" applyNumberFormat="1" applyFont="1" applyFill="1" applyBorder="1" applyAlignment="1">
      <alignment horizontal="center" vertical="center"/>
    </xf>
    <xf numFmtId="44" fontId="2" fillId="5" borderId="1" xfId="2" applyFont="1" applyFill="1" applyBorder="1" applyAlignment="1">
      <alignment horizontal="center" vertical="center"/>
    </xf>
    <xf numFmtId="166" fontId="2" fillId="5" borderId="1" xfId="2" applyNumberFormat="1" applyFont="1" applyFill="1" applyBorder="1" applyAlignment="1">
      <alignment horizontal="right" vertical="center"/>
    </xf>
    <xf numFmtId="44" fontId="10" fillId="5" borderId="1" xfId="0" applyNumberFormat="1" applyFont="1" applyFill="1" applyBorder="1" applyAlignment="1">
      <alignment horizontal="right" vertical="center"/>
    </xf>
    <xf numFmtId="44" fontId="10" fillId="5" borderId="3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19" fillId="0" borderId="0" xfId="0" applyFont="1" applyAlignment="1">
      <alignment vertical="center"/>
    </xf>
    <xf numFmtId="169" fontId="7" fillId="5" borderId="1" xfId="1" quotePrefix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/>
    </xf>
    <xf numFmtId="166" fontId="2" fillId="5" borderId="1" xfId="2" applyNumberFormat="1" applyFont="1" applyFill="1" applyBorder="1" applyAlignment="1">
      <alignment horizontal="center" vertical="center"/>
    </xf>
    <xf numFmtId="44" fontId="2" fillId="0" borderId="0" xfId="0" applyNumberFormat="1" applyFont="1" applyAlignment="1">
      <alignment horizontal="right" vertical="center"/>
    </xf>
    <xf numFmtId="0" fontId="2" fillId="5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 wrapText="1"/>
    </xf>
    <xf numFmtId="1" fontId="2" fillId="5" borderId="2" xfId="0" applyNumberFormat="1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vertical="center"/>
    </xf>
    <xf numFmtId="0" fontId="23" fillId="3" borderId="3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right" vertical="center"/>
    </xf>
    <xf numFmtId="0" fontId="24" fillId="5" borderId="0" xfId="0" applyFont="1" applyFill="1" applyAlignment="1">
      <alignment horizontal="center" vertical="center" textRotation="90"/>
    </xf>
    <xf numFmtId="49" fontId="7" fillId="5" borderId="0" xfId="0" applyNumberFormat="1" applyFont="1" applyFill="1" applyAlignment="1">
      <alignment horizontal="left" vertical="center"/>
    </xf>
    <xf numFmtId="168" fontId="7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165" fontId="4" fillId="5" borderId="3" xfId="1" quotePrefix="1" applyNumberFormat="1" applyFont="1" applyFill="1" applyBorder="1" applyAlignment="1">
      <alignment horizontal="center" vertical="center"/>
    </xf>
    <xf numFmtId="44" fontId="2" fillId="5" borderId="3" xfId="2" applyFont="1" applyFill="1" applyBorder="1" applyAlignment="1">
      <alignment horizontal="center" vertical="center"/>
    </xf>
    <xf numFmtId="44" fontId="2" fillId="5" borderId="33" xfId="2" applyFont="1" applyFill="1" applyBorder="1" applyAlignment="1">
      <alignment horizontal="center" vertical="center"/>
    </xf>
    <xf numFmtId="44" fontId="2" fillId="5" borderId="35" xfId="2" applyFont="1" applyFill="1" applyBorder="1" applyAlignment="1">
      <alignment horizontal="center" vertical="center"/>
    </xf>
    <xf numFmtId="1" fontId="2" fillId="5" borderId="3" xfId="0" applyNumberFormat="1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1" fontId="2" fillId="5" borderId="2" xfId="0" applyNumberFormat="1" applyFont="1" applyFill="1" applyBorder="1" applyAlignment="1">
      <alignment horizontal="center" vertical="center" wrapText="1"/>
    </xf>
    <xf numFmtId="0" fontId="26" fillId="5" borderId="37" xfId="0" quotePrefix="1" applyFont="1" applyFill="1" applyBorder="1" applyAlignment="1">
      <alignment horizontal="left" vertical="center"/>
    </xf>
    <xf numFmtId="0" fontId="7" fillId="5" borderId="38" xfId="0" applyFont="1" applyFill="1" applyBorder="1" applyAlignment="1">
      <alignment vertical="center"/>
    </xf>
    <xf numFmtId="0" fontId="7" fillId="5" borderId="39" xfId="0" applyFont="1" applyFill="1" applyBorder="1" applyAlignment="1">
      <alignment vertical="center"/>
    </xf>
    <xf numFmtId="0" fontId="7" fillId="4" borderId="40" xfId="0" quotePrefix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41" xfId="0" applyFont="1" applyFill="1" applyBorder="1" applyAlignment="1">
      <alignment vertical="center"/>
    </xf>
    <xf numFmtId="0" fontId="7" fillId="4" borderId="40" xfId="0" applyFont="1" applyFill="1" applyBorder="1" applyAlignment="1">
      <alignment horizontal="left" vertical="center"/>
    </xf>
    <xf numFmtId="0" fontId="7" fillId="4" borderId="42" xfId="0" applyFont="1" applyFill="1" applyBorder="1" applyAlignment="1">
      <alignment vertical="center"/>
    </xf>
    <xf numFmtId="0" fontId="7" fillId="4" borderId="43" xfId="0" applyFont="1" applyFill="1" applyBorder="1" applyAlignment="1">
      <alignment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/>
    </xf>
    <xf numFmtId="0" fontId="29" fillId="3" borderId="32" xfId="0" applyFont="1" applyFill="1" applyBorder="1" applyAlignment="1">
      <alignment vertical="center"/>
    </xf>
    <xf numFmtId="0" fontId="29" fillId="3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29" fillId="3" borderId="34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169" fontId="7" fillId="5" borderId="2" xfId="1" quotePrefix="1" applyNumberFormat="1" applyFont="1" applyFill="1" applyBorder="1" applyAlignment="1">
      <alignment horizontal="center" vertical="center"/>
    </xf>
    <xf numFmtId="169" fontId="7" fillId="5" borderId="3" xfId="1" quotePrefix="1" applyNumberFormat="1" applyFont="1" applyFill="1" applyBorder="1" applyAlignment="1">
      <alignment horizontal="center" vertical="center"/>
    </xf>
    <xf numFmtId="0" fontId="16" fillId="8" borderId="0" xfId="0" applyFont="1" applyFill="1" applyAlignment="1">
      <alignment vertical="top"/>
    </xf>
    <xf numFmtId="0" fontId="2" fillId="8" borderId="0" xfId="0" applyFont="1" applyFill="1" applyAlignment="1">
      <alignment vertical="center"/>
    </xf>
    <xf numFmtId="0" fontId="3" fillId="8" borderId="0" xfId="0" applyFont="1" applyFill="1" applyAlignment="1">
      <alignment vertical="center"/>
    </xf>
    <xf numFmtId="49" fontId="7" fillId="8" borderId="8" xfId="0" applyNumberFormat="1" applyFont="1" applyFill="1" applyBorder="1" applyAlignment="1">
      <alignment horizontal="left" vertical="center"/>
    </xf>
    <xf numFmtId="49" fontId="7" fillId="8" borderId="9" xfId="0" applyNumberFormat="1" applyFont="1" applyFill="1" applyBorder="1" applyAlignment="1">
      <alignment horizontal="left" vertical="center"/>
    </xf>
    <xf numFmtId="168" fontId="7" fillId="8" borderId="10" xfId="0" applyNumberFormat="1" applyFont="1" applyFill="1" applyBorder="1" applyAlignment="1">
      <alignment horizontal="left" vertical="center"/>
    </xf>
    <xf numFmtId="168" fontId="7" fillId="8" borderId="11" xfId="0" applyNumberFormat="1" applyFont="1" applyFill="1" applyBorder="1" applyAlignment="1">
      <alignment horizontal="left" vertical="center"/>
    </xf>
    <xf numFmtId="165" fontId="11" fillId="8" borderId="3" xfId="1" quotePrefix="1" applyNumberFormat="1" applyFont="1" applyFill="1" applyBorder="1" applyAlignment="1">
      <alignment horizontal="center" vertical="center"/>
    </xf>
    <xf numFmtId="165" fontId="11" fillId="8" borderId="1" xfId="1" quotePrefix="1" applyNumberFormat="1" applyFont="1" applyFill="1" applyBorder="1" applyAlignment="1">
      <alignment horizontal="center" vertical="center"/>
    </xf>
    <xf numFmtId="14" fontId="7" fillId="8" borderId="0" xfId="0" applyNumberFormat="1" applyFont="1" applyFill="1" applyAlignment="1">
      <alignment horizontal="left" vertical="center"/>
    </xf>
    <xf numFmtId="0" fontId="7" fillId="8" borderId="0" xfId="0" applyFont="1" applyFill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top" wrapText="1"/>
    </xf>
    <xf numFmtId="0" fontId="11" fillId="5" borderId="34" xfId="0" applyFont="1" applyFill="1" applyBorder="1" applyAlignment="1">
      <alignment horizontal="center" vertical="top" wrapText="1"/>
    </xf>
    <xf numFmtId="0" fontId="11" fillId="5" borderId="2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top"/>
    </xf>
    <xf numFmtId="0" fontId="2" fillId="5" borderId="34" xfId="0" applyFont="1" applyFill="1" applyBorder="1" applyAlignment="1">
      <alignment horizontal="center" vertical="top"/>
    </xf>
    <xf numFmtId="49" fontId="7" fillId="8" borderId="25" xfId="0" applyNumberFormat="1" applyFont="1" applyFill="1" applyBorder="1" applyAlignment="1">
      <alignment horizontal="left" vertical="center"/>
    </xf>
    <xf numFmtId="49" fontId="7" fillId="8" borderId="22" xfId="0" applyNumberFormat="1" applyFont="1" applyFill="1" applyBorder="1" applyAlignment="1">
      <alignment horizontal="left" vertical="center"/>
    </xf>
    <xf numFmtId="49" fontId="7" fillId="8" borderId="21" xfId="0" applyNumberFormat="1" applyFont="1" applyFill="1" applyBorder="1" applyAlignment="1">
      <alignment horizontal="left" vertical="center"/>
    </xf>
    <xf numFmtId="14" fontId="2" fillId="8" borderId="23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7" fontId="7" fillId="8" borderId="29" xfId="0" applyNumberFormat="1" applyFont="1" applyFill="1" applyBorder="1" applyAlignment="1">
      <alignment horizontal="left" vertical="center"/>
    </xf>
    <xf numFmtId="167" fontId="7" fillId="8" borderId="18" xfId="0" applyNumberFormat="1" applyFont="1" applyFill="1" applyBorder="1" applyAlignment="1">
      <alignment horizontal="left" vertical="center"/>
    </xf>
    <xf numFmtId="167" fontId="7" fillId="8" borderId="19" xfId="0" applyNumberFormat="1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" fillId="5" borderId="36" xfId="0" applyFont="1" applyFill="1" applyBorder="1" applyAlignment="1">
      <alignment horizontal="center" vertical="top"/>
    </xf>
    <xf numFmtId="0" fontId="23" fillId="3" borderId="7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14" fillId="4" borderId="0" xfId="3" applyFill="1" applyBorder="1" applyAlignment="1" applyProtection="1">
      <alignment horizontal="center" vertical="center"/>
    </xf>
    <xf numFmtId="0" fontId="7" fillId="5" borderId="4" xfId="0" applyFont="1" applyFill="1" applyBorder="1" applyAlignment="1">
      <alignment horizontal="left" vertical="center"/>
    </xf>
    <xf numFmtId="49" fontId="7" fillId="8" borderId="10" xfId="0" applyNumberFormat="1" applyFont="1" applyFill="1" applyBorder="1" applyAlignment="1">
      <alignment horizontal="left" vertical="center"/>
    </xf>
    <xf numFmtId="49" fontId="7" fillId="8" borderId="11" xfId="0" applyNumberFormat="1" applyFont="1" applyFill="1" applyBorder="1" applyAlignment="1">
      <alignment horizontal="left" vertical="center"/>
    </xf>
    <xf numFmtId="49" fontId="7" fillId="8" borderId="5" xfId="0" applyNumberFormat="1" applyFont="1" applyFill="1" applyBorder="1" applyAlignment="1">
      <alignment horizontal="left" vertical="center"/>
    </xf>
    <xf numFmtId="49" fontId="7" fillId="8" borderId="6" xfId="0" applyNumberFormat="1" applyFont="1" applyFill="1" applyBorder="1" applyAlignment="1">
      <alignment horizontal="left" vertical="center"/>
    </xf>
    <xf numFmtId="49" fontId="7" fillId="8" borderId="8" xfId="0" applyNumberFormat="1" applyFont="1" applyFill="1" applyBorder="1" applyAlignment="1">
      <alignment horizontal="left" vertical="center"/>
    </xf>
    <xf numFmtId="49" fontId="7" fillId="8" borderId="9" xfId="0" applyNumberFormat="1" applyFont="1" applyFill="1" applyBorder="1" applyAlignment="1">
      <alignment horizontal="left" vertical="center"/>
    </xf>
    <xf numFmtId="168" fontId="7" fillId="8" borderId="8" xfId="0" applyNumberFormat="1" applyFont="1" applyFill="1" applyBorder="1" applyAlignment="1">
      <alignment horizontal="left" vertical="center"/>
    </xf>
    <xf numFmtId="168" fontId="7" fillId="8" borderId="9" xfId="0" applyNumberFormat="1" applyFont="1" applyFill="1" applyBorder="1" applyAlignment="1">
      <alignment horizontal="left" vertical="center"/>
    </xf>
    <xf numFmtId="167" fontId="7" fillId="8" borderId="8" xfId="0" applyNumberFormat="1" applyFont="1" applyFill="1" applyBorder="1" applyAlignment="1">
      <alignment horizontal="left" vertical="center"/>
    </xf>
    <xf numFmtId="167" fontId="7" fillId="8" borderId="9" xfId="0" applyNumberFormat="1" applyFont="1" applyFill="1" applyBorder="1" applyAlignment="1">
      <alignment horizontal="left" vertical="center"/>
    </xf>
    <xf numFmtId="49" fontId="7" fillId="5" borderId="0" xfId="0" applyNumberFormat="1" applyFont="1" applyFill="1" applyAlignment="1">
      <alignment horizontal="left" vertical="center"/>
    </xf>
    <xf numFmtId="0" fontId="24" fillId="7" borderId="24" xfId="0" applyFont="1" applyFill="1" applyBorder="1" applyAlignment="1">
      <alignment horizontal="center" vertical="center" textRotation="90"/>
    </xf>
    <xf numFmtId="0" fontId="24" fillId="7" borderId="26" xfId="0" applyFont="1" applyFill="1" applyBorder="1" applyAlignment="1">
      <alignment horizontal="center" vertical="center" textRotation="90"/>
    </xf>
    <xf numFmtId="0" fontId="24" fillId="7" borderId="30" xfId="0" applyFont="1" applyFill="1" applyBorder="1" applyAlignment="1">
      <alignment horizontal="center" vertical="center" textRotation="90"/>
    </xf>
    <xf numFmtId="49" fontId="7" fillId="8" borderId="31" xfId="0" applyNumberFormat="1" applyFont="1" applyFill="1" applyBorder="1" applyAlignment="1">
      <alignment horizontal="left" vertical="center"/>
    </xf>
    <xf numFmtId="49" fontId="7" fillId="8" borderId="20" xfId="0" applyNumberFormat="1" applyFont="1" applyFill="1" applyBorder="1" applyAlignment="1">
      <alignment horizontal="left" vertical="center"/>
    </xf>
    <xf numFmtId="49" fontId="7" fillId="8" borderId="17" xfId="0" applyNumberFormat="1" applyFont="1" applyFill="1" applyBorder="1" applyAlignment="1">
      <alignment horizontal="left" vertical="center"/>
    </xf>
    <xf numFmtId="3" fontId="7" fillId="8" borderId="4" xfId="0" applyNumberFormat="1" applyFont="1" applyFill="1" applyBorder="1" applyAlignment="1">
      <alignment horizontal="left" vertical="center"/>
    </xf>
    <xf numFmtId="49" fontId="7" fillId="8" borderId="28" xfId="0" applyNumberFormat="1" applyFont="1" applyFill="1" applyBorder="1" applyAlignment="1">
      <alignment horizontal="left" vertical="center"/>
    </xf>
    <xf numFmtId="49" fontId="7" fillId="8" borderId="15" xfId="0" applyNumberFormat="1" applyFont="1" applyFill="1" applyBorder="1" applyAlignment="1">
      <alignment horizontal="left" vertical="center"/>
    </xf>
    <xf numFmtId="49" fontId="7" fillId="8" borderId="16" xfId="0" applyNumberFormat="1" applyFont="1" applyFill="1" applyBorder="1" applyAlignment="1">
      <alignment horizontal="left" vertical="center"/>
    </xf>
    <xf numFmtId="168" fontId="7" fillId="8" borderId="27" xfId="0" applyNumberFormat="1" applyFont="1" applyFill="1" applyBorder="1" applyAlignment="1">
      <alignment horizontal="left" vertical="center"/>
    </xf>
    <xf numFmtId="168" fontId="7" fillId="8" borderId="14" xfId="0" applyNumberFormat="1" applyFont="1" applyFill="1" applyBorder="1" applyAlignment="1">
      <alignment horizontal="left" vertical="center"/>
    </xf>
    <xf numFmtId="168" fontId="7" fillId="8" borderId="13" xfId="0" applyNumberFormat="1" applyFont="1" applyFill="1" applyBorder="1" applyAlignment="1">
      <alignment horizontal="left" vertical="center"/>
    </xf>
    <xf numFmtId="49" fontId="7" fillId="8" borderId="27" xfId="0" applyNumberFormat="1" applyFont="1" applyFill="1" applyBorder="1" applyAlignment="1">
      <alignment horizontal="left" vertical="center"/>
    </xf>
    <xf numFmtId="49" fontId="7" fillId="8" borderId="14" xfId="0" applyNumberFormat="1" applyFont="1" applyFill="1" applyBorder="1" applyAlignment="1">
      <alignment horizontal="left" vertical="center"/>
    </xf>
    <xf numFmtId="49" fontId="7" fillId="8" borderId="13" xfId="0" applyNumberFormat="1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left" vertical="center"/>
    </xf>
  </cellXfs>
  <cellStyles count="4">
    <cellStyle name="Lien hypertexte" xfId="3" builtinId="8"/>
    <cellStyle name="Milliers" xfId="1" builtinId="3"/>
    <cellStyle name="Monétaire" xfId="2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1209675</xdr:colOff>
          <xdr:row>2</xdr:row>
          <xdr:rowOff>114300</xdr:rowOff>
        </xdr:from>
        <xdr:to>
          <xdr:col>5</xdr:col>
          <xdr:colOff>38100</xdr:colOff>
          <xdr:row>4</xdr:row>
          <xdr:rowOff>95250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476250</xdr:colOff>
      <xdr:row>0</xdr:row>
      <xdr:rowOff>29481</xdr:rowOff>
    </xdr:from>
    <xdr:to>
      <xdr:col>0</xdr:col>
      <xdr:colOff>1349375</xdr:colOff>
      <xdr:row>3</xdr:row>
      <xdr:rowOff>0</xdr:rowOff>
    </xdr:to>
    <xdr:pic>
      <xdr:nvPicPr>
        <xdr:cNvPr id="15" name="Image 14" descr="MDP_LogoSign-300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9481"/>
          <a:ext cx="873125" cy="8436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384933</xdr:colOff>
      <xdr:row>32</xdr:row>
      <xdr:rowOff>172613</xdr:rowOff>
    </xdr:from>
    <xdr:to>
      <xdr:col>0</xdr:col>
      <xdr:colOff>762000</xdr:colOff>
      <xdr:row>33</xdr:row>
      <xdr:rowOff>273076</xdr:rowOff>
    </xdr:to>
    <xdr:pic>
      <xdr:nvPicPr>
        <xdr:cNvPr id="18" name="Image 17" descr="Médaille d'Honneur Régionale Départementale et Communale 20 an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81"/>
        <a:stretch/>
      </xdr:blipFill>
      <xdr:spPr bwMode="auto">
        <a:xfrm>
          <a:off x="384933" y="8884813"/>
          <a:ext cx="377067" cy="413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499531</xdr:colOff>
      <xdr:row>40</xdr:row>
      <xdr:rowOff>206375</xdr:rowOff>
    </xdr:from>
    <xdr:to>
      <xdr:col>0</xdr:col>
      <xdr:colOff>717549</xdr:colOff>
      <xdr:row>41</xdr:row>
      <xdr:rowOff>254004</xdr:rowOff>
    </xdr:to>
    <xdr:pic>
      <xdr:nvPicPr>
        <xdr:cNvPr id="21" name="Image 20" descr="Médaille d'Honneur Régionale Départementale et Communale 35 ans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79" r="20800" b="7062"/>
        <a:stretch/>
      </xdr:blipFill>
      <xdr:spPr bwMode="auto">
        <a:xfrm flipH="1">
          <a:off x="499531" y="10171642"/>
          <a:ext cx="211668" cy="36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496207</xdr:colOff>
      <xdr:row>36</xdr:row>
      <xdr:rowOff>171753</xdr:rowOff>
    </xdr:from>
    <xdr:to>
      <xdr:col>0</xdr:col>
      <xdr:colOff>732393</xdr:colOff>
      <xdr:row>38</xdr:row>
      <xdr:rowOff>3174</xdr:rowOff>
    </xdr:to>
    <xdr:pic>
      <xdr:nvPicPr>
        <xdr:cNvPr id="22" name="Image 21" descr="Médaille d'Honneur Régionale Départementale et Communale 30 an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9" r="23726" b="6638"/>
        <a:stretch/>
      </xdr:blipFill>
      <xdr:spPr bwMode="auto">
        <a:xfrm>
          <a:off x="496207" y="9510486"/>
          <a:ext cx="242536" cy="45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582841</xdr:colOff>
      <xdr:row>59</xdr:row>
      <xdr:rowOff>31750</xdr:rowOff>
    </xdr:from>
    <xdr:to>
      <xdr:col>0</xdr:col>
      <xdr:colOff>812721</xdr:colOff>
      <xdr:row>59</xdr:row>
      <xdr:rowOff>276226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462" t="17797" r="31073" b="19478"/>
        <a:stretch/>
      </xdr:blipFill>
      <xdr:spPr>
        <a:xfrm>
          <a:off x="582841" y="12128500"/>
          <a:ext cx="223530" cy="238126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587374</xdr:colOff>
      <xdr:row>58</xdr:row>
      <xdr:rowOff>63499</xdr:rowOff>
    </xdr:from>
    <xdr:to>
      <xdr:col>0</xdr:col>
      <xdr:colOff>809625</xdr:colOff>
      <xdr:row>58</xdr:row>
      <xdr:rowOff>278048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9652" t="25611" r="29514" b="32066"/>
        <a:stretch/>
      </xdr:blipFill>
      <xdr:spPr>
        <a:xfrm>
          <a:off x="587374" y="11842749"/>
          <a:ext cx="222251" cy="214549"/>
        </a:xfrm>
        <a:prstGeom prst="rect">
          <a:avLst/>
        </a:prstGeom>
      </xdr:spPr>
    </xdr:pic>
    <xdr:clientData/>
  </xdr:twoCellAnchor>
  <xdr:oneCellAnchor>
    <xdr:from>
      <xdr:col>0</xdr:col>
      <xdr:colOff>585107</xdr:colOff>
      <xdr:row>60</xdr:row>
      <xdr:rowOff>35387</xdr:rowOff>
    </xdr:from>
    <xdr:ext cx="240393" cy="239355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217" t="13240" r="29186" b="15354"/>
        <a:stretch/>
      </xdr:blipFill>
      <xdr:spPr>
        <a:xfrm>
          <a:off x="585107" y="12449637"/>
          <a:ext cx="240393" cy="23935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1200150</xdr:colOff>
          <xdr:row>17</xdr:row>
          <xdr:rowOff>142875</xdr:rowOff>
        </xdr:from>
        <xdr:to>
          <xdr:col>6</xdr:col>
          <xdr:colOff>0</xdr:colOff>
          <xdr:row>19</xdr:row>
          <xdr:rowOff>57150</xdr:rowOff>
        </xdr:to>
        <xdr:sp macro="" textlink="">
          <xdr:nvSpPr>
            <xdr:cNvPr id="2055" name="Check Box 5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2</xdr:row>
          <xdr:rowOff>142875</xdr:rowOff>
        </xdr:from>
        <xdr:to>
          <xdr:col>8</xdr:col>
          <xdr:colOff>133350</xdr:colOff>
          <xdr:row>4</xdr:row>
          <xdr:rowOff>114300</xdr:rowOff>
        </xdr:to>
        <xdr:sp macro="" textlink="">
          <xdr:nvSpPr>
            <xdr:cNvPr id="2057" name="Check Box 6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72</xdr:row>
          <xdr:rowOff>152400</xdr:rowOff>
        </xdr:from>
        <xdr:to>
          <xdr:col>0</xdr:col>
          <xdr:colOff>466725</xdr:colOff>
          <xdr:row>74</xdr:row>
          <xdr:rowOff>76200</xdr:rowOff>
        </xdr:to>
        <xdr:sp macro="" textlink="">
          <xdr:nvSpPr>
            <xdr:cNvPr id="2061" name="Check Box 2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73</xdr:row>
          <xdr:rowOff>171450</xdr:rowOff>
        </xdr:from>
        <xdr:to>
          <xdr:col>0</xdr:col>
          <xdr:colOff>466725</xdr:colOff>
          <xdr:row>75</xdr:row>
          <xdr:rowOff>85725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74</xdr:row>
          <xdr:rowOff>200025</xdr:rowOff>
        </xdr:from>
        <xdr:to>
          <xdr:col>0</xdr:col>
          <xdr:colOff>352425</xdr:colOff>
          <xdr:row>76</xdr:row>
          <xdr:rowOff>28575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401866</xdr:colOff>
      <xdr:row>45</xdr:row>
      <xdr:rowOff>198013</xdr:rowOff>
    </xdr:from>
    <xdr:ext cx="368601" cy="409500"/>
    <xdr:pic>
      <xdr:nvPicPr>
        <xdr:cNvPr id="2" name="Image 1" descr="Médaille d'Honneur Régionale Départementale et Communale 20 an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81"/>
        <a:stretch/>
      </xdr:blipFill>
      <xdr:spPr bwMode="auto">
        <a:xfrm>
          <a:off x="401866" y="11153880"/>
          <a:ext cx="368601" cy="40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519491</xdr:colOff>
      <xdr:row>53</xdr:row>
      <xdr:rowOff>194734</xdr:rowOff>
    </xdr:from>
    <xdr:ext cx="208642" cy="393211"/>
    <xdr:pic>
      <xdr:nvPicPr>
        <xdr:cNvPr id="3" name="Image 2" descr="Médaille d'Honneur Régionale Départementale et Communale 35 an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79" r="20800" b="7062"/>
        <a:stretch/>
      </xdr:blipFill>
      <xdr:spPr bwMode="auto">
        <a:xfrm>
          <a:off x="519491" y="12403667"/>
          <a:ext cx="208642" cy="393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504673</xdr:colOff>
      <xdr:row>49</xdr:row>
      <xdr:rowOff>163286</xdr:rowOff>
    </xdr:from>
    <xdr:ext cx="231926" cy="440659"/>
    <xdr:pic>
      <xdr:nvPicPr>
        <xdr:cNvPr id="4" name="Image 3" descr="Médaille d'Honneur Régionale Départementale et Communale 30 an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9" r="23726" b="6638"/>
        <a:stretch/>
      </xdr:blipFill>
      <xdr:spPr bwMode="auto">
        <a:xfrm>
          <a:off x="504673" y="11745686"/>
          <a:ext cx="231926" cy="440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contact.pro@monnaiedeparis.fr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FF0000"/>
    <pageSetUpPr fitToPage="1"/>
  </sheetPr>
  <dimension ref="A1:XFB245"/>
  <sheetViews>
    <sheetView showGridLines="0" tabSelected="1" showRuler="0" zoomScale="70" zoomScaleNormal="70" zoomScaleSheetLayoutView="70" zoomScalePageLayoutView="60" workbookViewId="0">
      <selection activeCell="F21" sqref="F21:J21"/>
    </sheetView>
  </sheetViews>
  <sheetFormatPr baseColWidth="10" defaultColWidth="0" defaultRowHeight="14.25" zeroHeight="1" x14ac:dyDescent="0.25"/>
  <cols>
    <col min="1" max="1" width="25.7109375" style="1" customWidth="1"/>
    <col min="2" max="2" width="24" style="1" customWidth="1"/>
    <col min="3" max="3" width="34.42578125" style="1" customWidth="1"/>
    <col min="4" max="4" width="18.28515625" style="1" customWidth="1"/>
    <col min="5" max="5" width="3" style="1" customWidth="1"/>
    <col min="6" max="6" width="15" style="1" customWidth="1"/>
    <col min="7" max="7" width="12.28515625" style="1" customWidth="1"/>
    <col min="8" max="8" width="14.7109375" style="1" bestFit="1" customWidth="1"/>
    <col min="9" max="9" width="12.7109375" style="1" customWidth="1"/>
    <col min="10" max="10" width="16.140625" style="1" customWidth="1"/>
    <col min="11" max="16380" width="11.42578125" style="1" hidden="1"/>
    <col min="16381" max="16381" width="3.7109375" style="1" hidden="1" customWidth="1"/>
    <col min="16382" max="16382" width="7.140625" style="1" hidden="1" customWidth="1"/>
    <col min="16383" max="16383" width="11.140625" style="1" hidden="1" customWidth="1"/>
    <col min="16384" max="16384" width="11.140625" style="1" hidden="1"/>
  </cols>
  <sheetData>
    <row r="1" spans="1:10" ht="24.95" customHeight="1" x14ac:dyDescent="0.25">
      <c r="B1" s="20" t="s">
        <v>48</v>
      </c>
    </row>
    <row r="2" spans="1:10" s="33" customFormat="1" ht="24.95" customHeight="1" x14ac:dyDescent="0.25">
      <c r="A2" s="1"/>
      <c r="B2" s="86" t="s">
        <v>52</v>
      </c>
      <c r="C2" s="87"/>
      <c r="D2" s="88"/>
      <c r="E2" s="88"/>
      <c r="F2" s="87"/>
      <c r="G2" s="87"/>
      <c r="H2" s="87"/>
      <c r="I2" s="87"/>
      <c r="J2" s="87"/>
    </row>
    <row r="3" spans="1:10" ht="20.100000000000001" customHeight="1" x14ac:dyDescent="0.25">
      <c r="B3" s="19" t="s">
        <v>84</v>
      </c>
      <c r="D3" s="2"/>
      <c r="E3" s="2"/>
      <c r="F3" s="17" t="s">
        <v>34</v>
      </c>
      <c r="H3" s="3"/>
      <c r="I3" s="3"/>
      <c r="J3" s="3"/>
    </row>
    <row r="4" spans="1:10" ht="20.100000000000001" customHeight="1" thickBot="1" x14ac:dyDescent="0.3">
      <c r="A4" s="19"/>
      <c r="D4" s="2"/>
      <c r="E4" s="2"/>
      <c r="F4" s="5" t="s">
        <v>36</v>
      </c>
      <c r="G4" s="3"/>
      <c r="H4" s="3"/>
      <c r="I4" s="5" t="s">
        <v>49</v>
      </c>
      <c r="J4" s="3"/>
    </row>
    <row r="5" spans="1:10" ht="19.5" customHeight="1" x14ac:dyDescent="0.25">
      <c r="D5" s="6" t="s">
        <v>19</v>
      </c>
      <c r="E5" s="133" t="s">
        <v>32</v>
      </c>
      <c r="F5" s="108"/>
      <c r="G5" s="109"/>
      <c r="H5" s="109"/>
      <c r="I5" s="109"/>
      <c r="J5" s="110"/>
    </row>
    <row r="6" spans="1:10" ht="20.100000000000001" customHeight="1" x14ac:dyDescent="0.25">
      <c r="A6" s="19"/>
      <c r="B6" s="112" t="s">
        <v>28</v>
      </c>
      <c r="C6" s="112"/>
      <c r="D6" s="6" t="s">
        <v>50</v>
      </c>
      <c r="E6" s="134"/>
      <c r="F6" s="143"/>
      <c r="G6" s="144"/>
      <c r="H6" s="144"/>
      <c r="I6" s="144"/>
      <c r="J6" s="145"/>
    </row>
    <row r="7" spans="1:10" ht="20.100000000000001" customHeight="1" x14ac:dyDescent="0.25">
      <c r="A7" s="19"/>
      <c r="B7" s="112" t="s">
        <v>7</v>
      </c>
      <c r="C7" s="112"/>
      <c r="D7" s="6" t="s">
        <v>25</v>
      </c>
      <c r="E7" s="134"/>
      <c r="F7" s="143"/>
      <c r="G7" s="144"/>
      <c r="H7" s="144"/>
      <c r="I7" s="144"/>
      <c r="J7" s="145"/>
    </row>
    <row r="8" spans="1:10" ht="20.100000000000001" customHeight="1" thickBot="1" x14ac:dyDescent="0.3">
      <c r="A8" s="19"/>
      <c r="B8" s="120" t="s">
        <v>40</v>
      </c>
      <c r="C8" s="112"/>
      <c r="D8" s="6" t="s">
        <v>26</v>
      </c>
      <c r="E8" s="134"/>
      <c r="F8" s="140"/>
      <c r="G8" s="141"/>
      <c r="H8" s="141"/>
      <c r="I8" s="141"/>
      <c r="J8" s="142"/>
    </row>
    <row r="9" spans="1:10" ht="20.100000000000001" customHeight="1" x14ac:dyDescent="0.25">
      <c r="B9" s="112" t="s">
        <v>82</v>
      </c>
      <c r="C9" s="112"/>
      <c r="D9" s="6" t="s">
        <v>19</v>
      </c>
      <c r="E9" s="134"/>
      <c r="F9" s="108"/>
      <c r="G9" s="109"/>
      <c r="H9" s="109"/>
      <c r="I9" s="109"/>
      <c r="J9" s="110"/>
    </row>
    <row r="10" spans="1:10" ht="20.100000000000001" customHeight="1" x14ac:dyDescent="0.25">
      <c r="D10" s="6" t="s">
        <v>20</v>
      </c>
      <c r="E10" s="134"/>
      <c r="F10" s="146"/>
      <c r="G10" s="147"/>
      <c r="H10" s="147"/>
      <c r="I10" s="147"/>
      <c r="J10" s="148"/>
    </row>
    <row r="11" spans="1:10" ht="20.100000000000001" customHeight="1" thickBot="1" x14ac:dyDescent="0.3">
      <c r="B11" s="10" t="s">
        <v>33</v>
      </c>
      <c r="D11" s="6" t="s">
        <v>21</v>
      </c>
      <c r="E11" s="134"/>
      <c r="F11" s="146"/>
      <c r="G11" s="147"/>
      <c r="H11" s="147"/>
      <c r="I11" s="147"/>
      <c r="J11" s="148"/>
    </row>
    <row r="12" spans="1:10" ht="20.100000000000001" customHeight="1" x14ac:dyDescent="0.25">
      <c r="A12" s="6" t="s">
        <v>24</v>
      </c>
      <c r="B12" s="124"/>
      <c r="C12" s="125"/>
      <c r="D12" s="6" t="s">
        <v>37</v>
      </c>
      <c r="E12" s="134"/>
      <c r="F12" s="140"/>
      <c r="G12" s="141"/>
      <c r="H12" s="141"/>
      <c r="I12" s="141"/>
      <c r="J12" s="142"/>
    </row>
    <row r="13" spans="1:10" ht="20.100000000000001" customHeight="1" x14ac:dyDescent="0.25">
      <c r="A13" s="6" t="s">
        <v>27</v>
      </c>
      <c r="B13" s="126"/>
      <c r="C13" s="127"/>
      <c r="D13" s="6" t="s">
        <v>22</v>
      </c>
      <c r="E13" s="134"/>
      <c r="F13" s="113"/>
      <c r="G13" s="114"/>
      <c r="H13" s="114"/>
      <c r="I13" s="114"/>
      <c r="J13" s="115"/>
    </row>
    <row r="14" spans="1:10" ht="20.100000000000001" customHeight="1" thickBot="1" x14ac:dyDescent="0.3">
      <c r="A14" s="6" t="s">
        <v>25</v>
      </c>
      <c r="B14" s="128"/>
      <c r="C14" s="129"/>
      <c r="D14" s="6" t="s">
        <v>23</v>
      </c>
      <c r="E14" s="135"/>
      <c r="F14" s="136"/>
      <c r="G14" s="137"/>
      <c r="H14" s="137"/>
      <c r="I14" s="137"/>
      <c r="J14" s="138"/>
    </row>
    <row r="15" spans="1:10" ht="20.100000000000001" customHeight="1" thickBot="1" x14ac:dyDescent="0.3">
      <c r="A15" s="6" t="s">
        <v>26</v>
      </c>
      <c r="B15" s="91"/>
      <c r="C15" s="92"/>
      <c r="D15" s="48"/>
      <c r="E15" s="49"/>
      <c r="F15" s="50"/>
      <c r="G15" s="50"/>
      <c r="H15" s="50"/>
      <c r="I15" s="50"/>
      <c r="J15" s="50"/>
    </row>
    <row r="16" spans="1:10" ht="20.100000000000001" customHeight="1" x14ac:dyDescent="0.25">
      <c r="A16" s="48"/>
      <c r="B16" s="51"/>
      <c r="C16" s="51"/>
      <c r="D16" s="6" t="s">
        <v>3</v>
      </c>
      <c r="E16" s="139"/>
      <c r="F16" s="139"/>
      <c r="G16" s="139"/>
      <c r="H16" s="139"/>
      <c r="I16" s="139"/>
      <c r="J16" s="139"/>
    </row>
    <row r="17" spans="1:97" ht="20.100000000000001" customHeight="1" thickBot="1" x14ac:dyDescent="0.3">
      <c r="A17" s="48"/>
      <c r="B17" s="132"/>
      <c r="C17" s="132"/>
      <c r="D17" s="6" t="s">
        <v>4</v>
      </c>
      <c r="E17" s="149"/>
      <c r="F17" s="149"/>
      <c r="G17" s="139"/>
      <c r="H17" s="139"/>
      <c r="I17" s="139"/>
      <c r="J17" s="139"/>
    </row>
    <row r="18" spans="1:97" ht="20.100000000000001" customHeight="1" x14ac:dyDescent="0.25">
      <c r="A18" s="6" t="s">
        <v>19</v>
      </c>
      <c r="B18" s="124"/>
      <c r="C18" s="125"/>
      <c r="F18" s="17" t="s">
        <v>35</v>
      </c>
    </row>
    <row r="19" spans="1:97" ht="20.100000000000001" customHeight="1" thickBot="1" x14ac:dyDescent="0.3">
      <c r="A19" s="6" t="s">
        <v>20</v>
      </c>
      <c r="B19" s="126"/>
      <c r="C19" s="127"/>
      <c r="F19" s="5" t="s">
        <v>36</v>
      </c>
    </row>
    <row r="20" spans="1:97" ht="20.100000000000001" customHeight="1" x14ac:dyDescent="0.25">
      <c r="A20" s="6"/>
      <c r="B20" s="89"/>
      <c r="C20" s="90"/>
      <c r="D20" s="6" t="s">
        <v>19</v>
      </c>
      <c r="E20" s="133" t="s">
        <v>32</v>
      </c>
      <c r="F20" s="108"/>
      <c r="G20" s="109"/>
      <c r="H20" s="109"/>
      <c r="I20" s="109"/>
      <c r="J20" s="110"/>
    </row>
    <row r="21" spans="1:97" ht="20.100000000000001" customHeight="1" x14ac:dyDescent="0.25">
      <c r="A21" s="6" t="s">
        <v>21</v>
      </c>
      <c r="B21" s="126"/>
      <c r="C21" s="127"/>
      <c r="D21" s="6" t="s">
        <v>50</v>
      </c>
      <c r="E21" s="134"/>
      <c r="F21" s="143"/>
      <c r="G21" s="144"/>
      <c r="H21" s="144"/>
      <c r="I21" s="144"/>
      <c r="J21" s="145"/>
    </row>
    <row r="22" spans="1:97" ht="20.100000000000001" customHeight="1" x14ac:dyDescent="0.25">
      <c r="A22" s="6" t="s">
        <v>37</v>
      </c>
      <c r="B22" s="126"/>
      <c r="C22" s="127"/>
      <c r="D22" s="6" t="s">
        <v>25</v>
      </c>
      <c r="E22" s="134"/>
      <c r="F22" s="143"/>
      <c r="G22" s="144"/>
      <c r="H22" s="144"/>
      <c r="I22" s="144"/>
      <c r="J22" s="145"/>
    </row>
    <row r="23" spans="1:97" ht="20.100000000000001" customHeight="1" thickBot="1" x14ac:dyDescent="0.3">
      <c r="A23" s="6" t="s">
        <v>22</v>
      </c>
      <c r="B23" s="130"/>
      <c r="C23" s="131"/>
      <c r="D23" s="6" t="s">
        <v>26</v>
      </c>
      <c r="E23" s="134"/>
      <c r="F23" s="140"/>
      <c r="G23" s="141"/>
      <c r="H23" s="141"/>
      <c r="I23" s="141"/>
      <c r="J23" s="142"/>
    </row>
    <row r="24" spans="1:97" ht="20.100000000000001" customHeight="1" thickBot="1" x14ac:dyDescent="0.3">
      <c r="A24" s="6" t="s">
        <v>23</v>
      </c>
      <c r="B24" s="122"/>
      <c r="C24" s="123"/>
      <c r="D24" s="6" t="s">
        <v>19</v>
      </c>
      <c r="E24" s="134"/>
      <c r="F24" s="108"/>
      <c r="G24" s="109"/>
      <c r="H24" s="109"/>
      <c r="I24" s="109"/>
      <c r="J24" s="110"/>
    </row>
    <row r="25" spans="1:97" ht="20.100000000000001" customHeight="1" x14ac:dyDescent="0.25">
      <c r="B25" s="5"/>
      <c r="C25" s="5"/>
      <c r="D25" s="6" t="s">
        <v>20</v>
      </c>
      <c r="E25" s="134"/>
      <c r="F25" s="146"/>
      <c r="G25" s="147"/>
      <c r="H25" s="147"/>
      <c r="I25" s="147"/>
      <c r="J25" s="148"/>
    </row>
    <row r="26" spans="1:97" ht="20.100000000000001" customHeight="1" x14ac:dyDescent="0.25">
      <c r="A26" s="6" t="s">
        <v>3</v>
      </c>
      <c r="B26" s="139"/>
      <c r="C26" s="139"/>
      <c r="D26" s="6" t="s">
        <v>21</v>
      </c>
      <c r="E26" s="134"/>
      <c r="F26" s="146"/>
      <c r="G26" s="147"/>
      <c r="H26" s="147"/>
      <c r="I26" s="147"/>
      <c r="J26" s="148"/>
    </row>
    <row r="27" spans="1:97" ht="20.100000000000001" customHeight="1" x14ac:dyDescent="0.25">
      <c r="A27" s="6" t="s">
        <v>4</v>
      </c>
      <c r="B27" s="149"/>
      <c r="C27" s="149"/>
      <c r="D27" s="6" t="s">
        <v>37</v>
      </c>
      <c r="E27" s="134"/>
      <c r="F27" s="140"/>
      <c r="G27" s="141"/>
      <c r="H27" s="141"/>
      <c r="I27" s="141"/>
      <c r="J27" s="142"/>
    </row>
    <row r="28" spans="1:97" ht="20.100000000000001" customHeight="1" x14ac:dyDescent="0.25">
      <c r="A28" s="6" t="s">
        <v>11</v>
      </c>
      <c r="B28" s="121"/>
      <c r="C28" s="121"/>
      <c r="D28" s="6" t="s">
        <v>22</v>
      </c>
      <c r="E28" s="134"/>
      <c r="F28" s="113"/>
      <c r="G28" s="114"/>
      <c r="H28" s="114"/>
      <c r="I28" s="114"/>
      <c r="J28" s="115"/>
    </row>
    <row r="29" spans="1:97" ht="30" customHeight="1" thickBot="1" x14ac:dyDescent="0.3">
      <c r="A29" s="6" t="s">
        <v>10</v>
      </c>
      <c r="B29" s="121"/>
      <c r="C29" s="121"/>
      <c r="D29" s="6" t="s">
        <v>23</v>
      </c>
      <c r="E29" s="135"/>
      <c r="F29" s="136"/>
      <c r="G29" s="137"/>
      <c r="H29" s="137"/>
      <c r="I29" s="137"/>
      <c r="J29" s="138"/>
    </row>
    <row r="30" spans="1:97" ht="30" customHeight="1" x14ac:dyDescent="0.25">
      <c r="A30" s="116" t="s">
        <v>56</v>
      </c>
      <c r="B30" s="116"/>
      <c r="C30" s="52"/>
      <c r="D30" s="48"/>
      <c r="E30" s="49"/>
      <c r="F30" s="50"/>
      <c r="G30" s="50"/>
      <c r="H30" s="50"/>
      <c r="I30" s="50"/>
      <c r="J30" s="50"/>
    </row>
    <row r="31" spans="1:97" s="22" customFormat="1" ht="29.25" customHeight="1" x14ac:dyDescent="0.25">
      <c r="A31" s="116"/>
      <c r="B31" s="116"/>
      <c r="C31" s="59" t="s">
        <v>75</v>
      </c>
      <c r="D31" s="60" t="s">
        <v>44</v>
      </c>
      <c r="E31" s="60"/>
      <c r="F31" s="60" t="s">
        <v>5</v>
      </c>
      <c r="G31" s="61" t="s">
        <v>13</v>
      </c>
      <c r="H31" s="61" t="s">
        <v>54</v>
      </c>
      <c r="I31" s="61" t="s">
        <v>14</v>
      </c>
      <c r="J31" s="61" t="s">
        <v>55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</row>
    <row r="32" spans="1:97" s="78" customFormat="1" ht="29.25" customHeight="1" x14ac:dyDescent="0.25">
      <c r="A32" s="74" t="s">
        <v>70</v>
      </c>
      <c r="B32" s="75" t="s">
        <v>71</v>
      </c>
      <c r="C32" s="75" t="s">
        <v>51</v>
      </c>
      <c r="D32" s="75"/>
      <c r="E32" s="75"/>
      <c r="F32" s="75"/>
      <c r="G32" s="75"/>
      <c r="H32" s="76"/>
      <c r="I32" s="76"/>
      <c r="J32" s="76"/>
      <c r="K32" s="76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</row>
    <row r="33" spans="1:97" s="32" customFormat="1" ht="24.95" customHeight="1" x14ac:dyDescent="0.25">
      <c r="A33" s="101" t="s">
        <v>29</v>
      </c>
      <c r="B33" s="103" t="s">
        <v>42</v>
      </c>
      <c r="C33" s="84" t="s">
        <v>73</v>
      </c>
      <c r="D33" s="45">
        <v>10061083090000</v>
      </c>
      <c r="E33" s="54"/>
      <c r="F33" s="93">
        <v>0</v>
      </c>
      <c r="G33" s="26">
        <v>27</v>
      </c>
      <c r="H33" s="55">
        <f t="shared" ref="H33" si="0">G33*1.2</f>
        <v>32.4</v>
      </c>
      <c r="I33" s="26">
        <f t="shared" ref="I33" si="1">IF(ISBLANK(F33)," ",F33*G33)</f>
        <v>0</v>
      </c>
      <c r="J33" s="57">
        <f t="shared" ref="J33" si="2">IF(ISBLANK(F33)," ",F33*H33)</f>
        <v>0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</row>
    <row r="34" spans="1:97" s="32" customFormat="1" ht="24.95" customHeight="1" x14ac:dyDescent="0.25">
      <c r="A34" s="102"/>
      <c r="B34" s="104"/>
      <c r="C34" s="85" t="s">
        <v>74</v>
      </c>
      <c r="D34" s="45">
        <v>10061083090001</v>
      </c>
      <c r="E34" s="25"/>
      <c r="F34" s="94">
        <v>0</v>
      </c>
      <c r="G34" s="26">
        <v>32.5</v>
      </c>
      <c r="H34" s="55">
        <f t="shared" ref="H34:H44" si="3">G34*1.2</f>
        <v>39</v>
      </c>
      <c r="I34" s="26">
        <f t="shared" ref="I34:I44" si="4">IF(ISBLANK(F34)," ",F34*G34)</f>
        <v>0</v>
      </c>
      <c r="J34" s="57">
        <f t="shared" ref="J34:J44" si="5">IF(ISBLANK(F34)," ",F34*H34)</f>
        <v>0</v>
      </c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</row>
    <row r="35" spans="1:97" ht="24.95" customHeight="1" x14ac:dyDescent="0.25">
      <c r="A35" s="102"/>
      <c r="B35" s="105" t="s">
        <v>41</v>
      </c>
      <c r="C35" s="84" t="s">
        <v>73</v>
      </c>
      <c r="D35" s="45">
        <v>10061083050000</v>
      </c>
      <c r="E35" s="25"/>
      <c r="F35" s="94">
        <v>0</v>
      </c>
      <c r="G35" s="26">
        <v>45.83</v>
      </c>
      <c r="H35" s="55">
        <f>G35*1.2</f>
        <v>54.995999999999995</v>
      </c>
      <c r="I35" s="26">
        <f t="shared" ref="I35" si="6">IF(ISBLANK(F35)," ",F35*G35)</f>
        <v>0</v>
      </c>
      <c r="J35" s="57">
        <f t="shared" ref="J35" si="7">IF(ISBLANK(F35)," ",F35*H35)</f>
        <v>0</v>
      </c>
    </row>
    <row r="36" spans="1:97" ht="24.95" customHeight="1" x14ac:dyDescent="0.25">
      <c r="A36" s="102"/>
      <c r="B36" s="104"/>
      <c r="C36" s="85" t="s">
        <v>74</v>
      </c>
      <c r="D36" s="45">
        <v>10061083050001</v>
      </c>
      <c r="E36" s="25"/>
      <c r="F36" s="94">
        <v>0</v>
      </c>
      <c r="G36" s="26">
        <v>50.83</v>
      </c>
      <c r="H36" s="55">
        <f t="shared" si="3"/>
        <v>60.995999999999995</v>
      </c>
      <c r="I36" s="26">
        <f t="shared" si="4"/>
        <v>0</v>
      </c>
      <c r="J36" s="57">
        <f t="shared" si="5"/>
        <v>0</v>
      </c>
    </row>
    <row r="37" spans="1:97" ht="24.95" customHeight="1" x14ac:dyDescent="0.25">
      <c r="A37" s="106" t="s">
        <v>30</v>
      </c>
      <c r="B37" s="97" t="s">
        <v>43</v>
      </c>
      <c r="C37" s="84" t="s">
        <v>73</v>
      </c>
      <c r="D37" s="45">
        <v>10061083160000</v>
      </c>
      <c r="E37" s="25"/>
      <c r="F37" s="94">
        <v>0</v>
      </c>
      <c r="G37" s="26">
        <v>29.17</v>
      </c>
      <c r="H37" s="55">
        <f t="shared" ref="H37" si="8">G37*1.2</f>
        <v>35.003999999999998</v>
      </c>
      <c r="I37" s="26">
        <f t="shared" ref="I37" si="9">IF(ISBLANK(F37)," ",F37*G37)</f>
        <v>0</v>
      </c>
      <c r="J37" s="57">
        <f t="shared" ref="J37" si="10">IF(ISBLANK(F37)," ",F37*H37)</f>
        <v>0</v>
      </c>
    </row>
    <row r="38" spans="1:97" ht="24.95" customHeight="1" x14ac:dyDescent="0.25">
      <c r="A38" s="107"/>
      <c r="B38" s="98"/>
      <c r="C38" s="85" t="s">
        <v>74</v>
      </c>
      <c r="D38" s="45">
        <v>10061083160001</v>
      </c>
      <c r="E38" s="25"/>
      <c r="F38" s="94">
        <v>0</v>
      </c>
      <c r="G38" s="26">
        <v>34.17</v>
      </c>
      <c r="H38" s="55">
        <f t="shared" si="3"/>
        <v>41.003999999999998</v>
      </c>
      <c r="I38" s="26">
        <f t="shared" si="4"/>
        <v>0</v>
      </c>
      <c r="J38" s="57">
        <f t="shared" si="5"/>
        <v>0</v>
      </c>
    </row>
    <row r="39" spans="1:97" ht="24.95" customHeight="1" x14ac:dyDescent="0.25">
      <c r="A39" s="107"/>
      <c r="B39" s="99" t="s">
        <v>47</v>
      </c>
      <c r="C39" s="84" t="s">
        <v>73</v>
      </c>
      <c r="D39" s="45">
        <v>10061083150000</v>
      </c>
      <c r="E39" s="25"/>
      <c r="F39" s="94">
        <v>0</v>
      </c>
      <c r="G39" s="26">
        <v>50.83</v>
      </c>
      <c r="H39" s="55">
        <f t="shared" ref="H39" si="11">G39*1.2</f>
        <v>60.995999999999995</v>
      </c>
      <c r="I39" s="26">
        <f t="shared" ref="I39" si="12">IF(ISBLANK(F39)," ",F39*G39)</f>
        <v>0</v>
      </c>
      <c r="J39" s="57">
        <f t="shared" ref="J39" si="13">IF(ISBLANK(F39)," ",F39*H39)</f>
        <v>0</v>
      </c>
    </row>
    <row r="40" spans="1:97" ht="24.95" customHeight="1" x14ac:dyDescent="0.25">
      <c r="A40" s="107"/>
      <c r="B40" s="100"/>
      <c r="C40" s="85" t="s">
        <v>74</v>
      </c>
      <c r="D40" s="45">
        <v>10061083150001</v>
      </c>
      <c r="E40" s="25"/>
      <c r="F40" s="94">
        <v>0</v>
      </c>
      <c r="G40" s="26">
        <v>55.83</v>
      </c>
      <c r="H40" s="55">
        <f t="shared" si="3"/>
        <v>66.995999999999995</v>
      </c>
      <c r="I40" s="26">
        <f t="shared" si="4"/>
        <v>0</v>
      </c>
      <c r="J40" s="57">
        <f t="shared" si="5"/>
        <v>0</v>
      </c>
    </row>
    <row r="41" spans="1:97" ht="24.95" customHeight="1" x14ac:dyDescent="0.25">
      <c r="A41" s="106" t="s">
        <v>31</v>
      </c>
      <c r="B41" s="97" t="s">
        <v>43</v>
      </c>
      <c r="C41" s="84" t="s">
        <v>73</v>
      </c>
      <c r="D41" s="45">
        <v>10061083130000</v>
      </c>
      <c r="E41" s="25"/>
      <c r="F41" s="94">
        <v>0</v>
      </c>
      <c r="G41" s="26">
        <v>37.5</v>
      </c>
      <c r="H41" s="55">
        <f t="shared" ref="H41" si="14">G41*1.2</f>
        <v>45</v>
      </c>
      <c r="I41" s="26">
        <f t="shared" ref="I41" si="15">IF(ISBLANK(F41)," ",F41*G41)</f>
        <v>0</v>
      </c>
      <c r="J41" s="57">
        <f t="shared" ref="J41" si="16">IF(ISBLANK(F41)," ",F41*H41)</f>
        <v>0</v>
      </c>
    </row>
    <row r="42" spans="1:97" ht="24.95" customHeight="1" x14ac:dyDescent="0.25">
      <c r="A42" s="107"/>
      <c r="B42" s="98"/>
      <c r="C42" s="85" t="s">
        <v>74</v>
      </c>
      <c r="D42" s="45">
        <v>10061083130001</v>
      </c>
      <c r="E42" s="25"/>
      <c r="F42" s="94">
        <v>0</v>
      </c>
      <c r="G42" s="26">
        <v>42.5</v>
      </c>
      <c r="H42" s="55">
        <f t="shared" si="3"/>
        <v>51</v>
      </c>
      <c r="I42" s="26">
        <f t="shared" si="4"/>
        <v>0</v>
      </c>
      <c r="J42" s="57">
        <f t="shared" si="5"/>
        <v>0</v>
      </c>
    </row>
    <row r="43" spans="1:97" ht="24.95" customHeight="1" x14ac:dyDescent="0.25">
      <c r="A43" s="107"/>
      <c r="B43" s="99" t="s">
        <v>47</v>
      </c>
      <c r="C43" s="84" t="s">
        <v>73</v>
      </c>
      <c r="D43" s="58">
        <v>10061083140000</v>
      </c>
      <c r="E43" s="25"/>
      <c r="F43" s="94">
        <v>0</v>
      </c>
      <c r="G43" s="26">
        <v>67.5</v>
      </c>
      <c r="H43" s="55">
        <f t="shared" ref="H43" si="17">G43*1.2</f>
        <v>81</v>
      </c>
      <c r="I43" s="26">
        <f t="shared" ref="I43" si="18">IF(ISBLANK(F43)," ",F43*G43)</f>
        <v>0</v>
      </c>
      <c r="J43" s="57">
        <f t="shared" ref="J43" si="19">IF(ISBLANK(F43)," ",F43*H43)</f>
        <v>0</v>
      </c>
    </row>
    <row r="44" spans="1:97" ht="24.95" customHeight="1" x14ac:dyDescent="0.25">
      <c r="A44" s="117"/>
      <c r="B44" s="100"/>
      <c r="C44" s="85" t="s">
        <v>74</v>
      </c>
      <c r="D44" s="58">
        <v>10061083140001</v>
      </c>
      <c r="E44" s="25"/>
      <c r="F44" s="94">
        <v>0</v>
      </c>
      <c r="G44" s="26">
        <v>72.5</v>
      </c>
      <c r="H44" s="55">
        <f t="shared" si="3"/>
        <v>87</v>
      </c>
      <c r="I44" s="26">
        <f t="shared" si="4"/>
        <v>0</v>
      </c>
      <c r="J44" s="57">
        <f t="shared" si="5"/>
        <v>0</v>
      </c>
    </row>
    <row r="45" spans="1:97" s="83" customFormat="1" ht="29.25" customHeight="1" x14ac:dyDescent="0.25">
      <c r="A45" s="79" t="s">
        <v>72</v>
      </c>
      <c r="B45" s="80"/>
      <c r="C45" s="80"/>
      <c r="D45" s="80"/>
      <c r="E45" s="80"/>
      <c r="F45" s="80"/>
      <c r="G45" s="80"/>
      <c r="H45" s="81"/>
      <c r="I45" s="81"/>
      <c r="J45" s="81"/>
      <c r="K45" s="81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</row>
    <row r="46" spans="1:97" s="32" customFormat="1" ht="24.95" customHeight="1" x14ac:dyDescent="0.25">
      <c r="A46" s="101" t="s">
        <v>29</v>
      </c>
      <c r="B46" s="103" t="s">
        <v>42</v>
      </c>
      <c r="C46" s="84" t="s">
        <v>73</v>
      </c>
      <c r="D46" s="45" t="s">
        <v>64</v>
      </c>
      <c r="E46" s="54"/>
      <c r="F46" s="93">
        <v>0</v>
      </c>
      <c r="G46" s="55">
        <v>27.5</v>
      </c>
      <c r="H46" s="55">
        <f>G46*1.2</f>
        <v>33</v>
      </c>
      <c r="I46" s="55">
        <f t="shared" ref="I46:I57" si="20">IF(ISBLANK(F46)," ",F46*G46)</f>
        <v>0</v>
      </c>
      <c r="J46" s="56">
        <f t="shared" ref="J46:J57" si="21">IF(ISBLANK(F46)," ",F46*H46)</f>
        <v>0</v>
      </c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</row>
    <row r="47" spans="1:97" s="32" customFormat="1" ht="24.95" customHeight="1" x14ac:dyDescent="0.25">
      <c r="A47" s="102"/>
      <c r="B47" s="104"/>
      <c r="C47" s="85" t="s">
        <v>74</v>
      </c>
      <c r="D47" s="45" t="s">
        <v>76</v>
      </c>
      <c r="E47" s="25"/>
      <c r="F47" s="94">
        <v>0</v>
      </c>
      <c r="G47" s="26">
        <v>32.5</v>
      </c>
      <c r="H47" s="55">
        <f t="shared" ref="H47:H49" si="22">G47*1.2</f>
        <v>39</v>
      </c>
      <c r="I47" s="26">
        <f t="shared" si="20"/>
        <v>0</v>
      </c>
      <c r="J47" s="57">
        <f t="shared" si="21"/>
        <v>0</v>
      </c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</row>
    <row r="48" spans="1:97" ht="24.95" customHeight="1" x14ac:dyDescent="0.25">
      <c r="A48" s="102"/>
      <c r="B48" s="105" t="s">
        <v>41</v>
      </c>
      <c r="C48" s="84" t="s">
        <v>73</v>
      </c>
      <c r="D48" s="45" t="s">
        <v>65</v>
      </c>
      <c r="E48" s="25"/>
      <c r="F48" s="94">
        <v>0</v>
      </c>
      <c r="G48" s="26">
        <v>45.83</v>
      </c>
      <c r="H48" s="55">
        <f t="shared" si="22"/>
        <v>54.995999999999995</v>
      </c>
      <c r="I48" s="26">
        <f t="shared" si="20"/>
        <v>0</v>
      </c>
      <c r="J48" s="57">
        <f t="shared" si="21"/>
        <v>0</v>
      </c>
    </row>
    <row r="49" spans="1:96" ht="24.95" customHeight="1" x14ac:dyDescent="0.25">
      <c r="A49" s="102"/>
      <c r="B49" s="104"/>
      <c r="C49" s="85" t="s">
        <v>74</v>
      </c>
      <c r="D49" s="45" t="s">
        <v>77</v>
      </c>
      <c r="E49" s="25"/>
      <c r="F49" s="94">
        <v>0</v>
      </c>
      <c r="G49" s="26">
        <v>50.83</v>
      </c>
      <c r="H49" s="55">
        <f t="shared" si="22"/>
        <v>60.995999999999995</v>
      </c>
      <c r="I49" s="26">
        <f t="shared" si="20"/>
        <v>0</v>
      </c>
      <c r="J49" s="57">
        <f t="shared" si="21"/>
        <v>0</v>
      </c>
    </row>
    <row r="50" spans="1:96" ht="24.95" customHeight="1" x14ac:dyDescent="0.25">
      <c r="A50" s="106" t="s">
        <v>30</v>
      </c>
      <c r="B50" s="97" t="s">
        <v>43</v>
      </c>
      <c r="C50" s="84" t="s">
        <v>73</v>
      </c>
      <c r="D50" s="45" t="s">
        <v>67</v>
      </c>
      <c r="E50" s="25"/>
      <c r="F50" s="94">
        <v>0</v>
      </c>
      <c r="G50" s="26">
        <v>29.17</v>
      </c>
      <c r="H50" s="55">
        <f>G50*1.2</f>
        <v>35.003999999999998</v>
      </c>
      <c r="I50" s="26">
        <f t="shared" si="20"/>
        <v>0</v>
      </c>
      <c r="J50" s="57">
        <f t="shared" si="21"/>
        <v>0</v>
      </c>
    </row>
    <row r="51" spans="1:96" ht="24.95" customHeight="1" x14ac:dyDescent="0.25">
      <c r="A51" s="107"/>
      <c r="B51" s="98"/>
      <c r="C51" s="85" t="s">
        <v>74</v>
      </c>
      <c r="D51" s="45" t="s">
        <v>78</v>
      </c>
      <c r="E51" s="25"/>
      <c r="F51" s="94">
        <v>0</v>
      </c>
      <c r="G51" s="26">
        <v>34.17</v>
      </c>
      <c r="H51" s="55">
        <f t="shared" ref="H51:H53" si="23">G51*1.2</f>
        <v>41.003999999999998</v>
      </c>
      <c r="I51" s="26">
        <f t="shared" si="20"/>
        <v>0</v>
      </c>
      <c r="J51" s="57">
        <f t="shared" si="21"/>
        <v>0</v>
      </c>
    </row>
    <row r="52" spans="1:96" ht="24.95" customHeight="1" x14ac:dyDescent="0.25">
      <c r="A52" s="107"/>
      <c r="B52" s="99" t="s">
        <v>47</v>
      </c>
      <c r="C52" s="84" t="s">
        <v>73</v>
      </c>
      <c r="D52" s="45" t="s">
        <v>66</v>
      </c>
      <c r="E52" s="25"/>
      <c r="F52" s="94">
        <v>0</v>
      </c>
      <c r="G52" s="26">
        <v>50.83</v>
      </c>
      <c r="H52" s="55">
        <f t="shared" si="23"/>
        <v>60.995999999999995</v>
      </c>
      <c r="I52" s="26">
        <f t="shared" si="20"/>
        <v>0</v>
      </c>
      <c r="J52" s="57">
        <f t="shared" si="21"/>
        <v>0</v>
      </c>
    </row>
    <row r="53" spans="1:96" ht="24.95" customHeight="1" x14ac:dyDescent="0.25">
      <c r="A53" s="107"/>
      <c r="B53" s="100"/>
      <c r="C53" s="85" t="s">
        <v>74</v>
      </c>
      <c r="D53" s="45" t="s">
        <v>79</v>
      </c>
      <c r="E53" s="25"/>
      <c r="F53" s="94">
        <v>0</v>
      </c>
      <c r="G53" s="26">
        <v>55.83</v>
      </c>
      <c r="H53" s="55">
        <f t="shared" si="23"/>
        <v>66.995999999999995</v>
      </c>
      <c r="I53" s="26">
        <f t="shared" si="20"/>
        <v>0</v>
      </c>
      <c r="J53" s="57">
        <f t="shared" si="21"/>
        <v>0</v>
      </c>
    </row>
    <row r="54" spans="1:96" ht="24.95" customHeight="1" x14ac:dyDescent="0.25">
      <c r="A54" s="106" t="s">
        <v>31</v>
      </c>
      <c r="B54" s="97" t="s">
        <v>43</v>
      </c>
      <c r="C54" s="84" t="s">
        <v>73</v>
      </c>
      <c r="D54" s="45" t="s">
        <v>68</v>
      </c>
      <c r="E54" s="25"/>
      <c r="F54" s="94">
        <v>0</v>
      </c>
      <c r="G54" s="26">
        <v>37.5</v>
      </c>
      <c r="H54" s="55">
        <f>G54*1.2</f>
        <v>45</v>
      </c>
      <c r="I54" s="26">
        <f t="shared" si="20"/>
        <v>0</v>
      </c>
      <c r="J54" s="57">
        <f t="shared" si="21"/>
        <v>0</v>
      </c>
    </row>
    <row r="55" spans="1:96" ht="24.95" customHeight="1" x14ac:dyDescent="0.25">
      <c r="A55" s="107"/>
      <c r="B55" s="98"/>
      <c r="C55" s="85" t="s">
        <v>74</v>
      </c>
      <c r="D55" s="45" t="s">
        <v>80</v>
      </c>
      <c r="E55" s="25"/>
      <c r="F55" s="94">
        <v>0</v>
      </c>
      <c r="G55" s="26">
        <v>42.5</v>
      </c>
      <c r="H55" s="55">
        <f t="shared" ref="H55:H57" si="24">G55*1.2</f>
        <v>51</v>
      </c>
      <c r="I55" s="26">
        <f t="shared" si="20"/>
        <v>0</v>
      </c>
      <c r="J55" s="57">
        <f t="shared" si="21"/>
        <v>0</v>
      </c>
    </row>
    <row r="56" spans="1:96" ht="24.95" customHeight="1" x14ac:dyDescent="0.25">
      <c r="A56" s="107"/>
      <c r="B56" s="99" t="s">
        <v>47</v>
      </c>
      <c r="C56" s="84" t="s">
        <v>73</v>
      </c>
      <c r="D56" s="45" t="s">
        <v>69</v>
      </c>
      <c r="E56" s="25"/>
      <c r="F56" s="94">
        <v>0</v>
      </c>
      <c r="G56" s="26">
        <v>67.5</v>
      </c>
      <c r="H56" s="55">
        <f>G56*1.2</f>
        <v>81</v>
      </c>
      <c r="I56" s="26">
        <f t="shared" si="20"/>
        <v>0</v>
      </c>
      <c r="J56" s="57">
        <f t="shared" si="21"/>
        <v>0</v>
      </c>
    </row>
    <row r="57" spans="1:96" ht="24.95" customHeight="1" x14ac:dyDescent="0.25">
      <c r="A57" s="117"/>
      <c r="B57" s="100"/>
      <c r="C57" s="85" t="s">
        <v>74</v>
      </c>
      <c r="D57" s="45" t="s">
        <v>81</v>
      </c>
      <c r="E57" s="25"/>
      <c r="F57" s="94">
        <v>0</v>
      </c>
      <c r="G57" s="26">
        <v>72.5</v>
      </c>
      <c r="H57" s="55">
        <f t="shared" si="24"/>
        <v>87</v>
      </c>
      <c r="I57" s="26">
        <f t="shared" si="20"/>
        <v>0</v>
      </c>
      <c r="J57" s="57">
        <f t="shared" si="21"/>
        <v>0</v>
      </c>
    </row>
    <row r="58" spans="1:96" s="22" customFormat="1" ht="29.25" customHeight="1" x14ac:dyDescent="0.25">
      <c r="A58" s="118" t="s">
        <v>57</v>
      </c>
      <c r="B58" s="119"/>
      <c r="C58" s="119"/>
      <c r="D58" s="43"/>
      <c r="E58" s="43"/>
      <c r="F58" s="43"/>
      <c r="G58" s="43"/>
      <c r="H58" s="43"/>
      <c r="I58" s="43"/>
      <c r="J58" s="43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</row>
    <row r="59" spans="1:96" ht="24.95" customHeight="1" x14ac:dyDescent="0.25">
      <c r="A59" s="39"/>
      <c r="B59" s="42" t="s">
        <v>29</v>
      </c>
      <c r="C59" s="44" t="s">
        <v>45</v>
      </c>
      <c r="D59" s="45">
        <v>10061251460000</v>
      </c>
      <c r="E59" s="25"/>
      <c r="F59" s="94">
        <v>0</v>
      </c>
      <c r="G59" s="26">
        <v>4.58</v>
      </c>
      <c r="H59" s="26">
        <f>G59*1.2</f>
        <v>5.4959999999999996</v>
      </c>
      <c r="I59" s="26">
        <f>IF(ISBLANK(F59)," ",F59*G59)</f>
        <v>0</v>
      </c>
      <c r="J59" s="26">
        <f>IF(ISBLANK(F59)," ",F59*H59)</f>
        <v>0</v>
      </c>
    </row>
    <row r="60" spans="1:96" ht="24.75" customHeight="1" x14ac:dyDescent="0.25">
      <c r="A60" s="39"/>
      <c r="B60" s="42" t="s">
        <v>30</v>
      </c>
      <c r="C60" s="44" t="s">
        <v>46</v>
      </c>
      <c r="D60" s="45">
        <v>10061251470000</v>
      </c>
      <c r="E60" s="25"/>
      <c r="F60" s="94">
        <v>0</v>
      </c>
      <c r="G60" s="26">
        <v>6.67</v>
      </c>
      <c r="H60" s="26">
        <f t="shared" ref="H60" si="25">G60*1.2</f>
        <v>8.0039999999999996</v>
      </c>
      <c r="I60" s="26">
        <f>IF(ISBLANK(F60)," ",F60*G60)</f>
        <v>0</v>
      </c>
      <c r="J60" s="26">
        <f>IF(ISBLANK(F60)," ",F60*H60)</f>
        <v>0</v>
      </c>
    </row>
    <row r="61" spans="1:96" ht="24.75" customHeight="1" x14ac:dyDescent="0.25">
      <c r="A61" s="39"/>
      <c r="B61" s="42" t="s">
        <v>31</v>
      </c>
      <c r="C61" s="44" t="s">
        <v>46</v>
      </c>
      <c r="D61" s="62">
        <v>10061251480000</v>
      </c>
      <c r="E61" s="25"/>
      <c r="F61" s="94">
        <v>0</v>
      </c>
      <c r="G61" s="26">
        <v>7.5</v>
      </c>
      <c r="H61" s="26">
        <f>G61*1.2</f>
        <v>9</v>
      </c>
      <c r="I61" s="26">
        <f t="shared" ref="I61" si="26">IF(ISBLANK(F61)," ",F61*G61)</f>
        <v>0</v>
      </c>
      <c r="J61" s="26">
        <f t="shared" ref="J61" si="27">IF(ISBLANK(F61)," ",F61*H61)</f>
        <v>0</v>
      </c>
    </row>
    <row r="62" spans="1:96" s="22" customFormat="1" ht="29.25" customHeight="1" x14ac:dyDescent="0.25">
      <c r="A62" s="46" t="s">
        <v>17</v>
      </c>
      <c r="B62" s="43"/>
      <c r="C62" s="43"/>
      <c r="D62" s="43"/>
      <c r="E62" s="43"/>
      <c r="F62" s="43"/>
      <c r="G62" s="47"/>
      <c r="H62" s="47"/>
      <c r="I62" s="47"/>
      <c r="J62" s="47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</row>
    <row r="63" spans="1:96" ht="19.5" customHeight="1" x14ac:dyDescent="0.25">
      <c r="A63" s="24" t="s">
        <v>83</v>
      </c>
      <c r="B63" s="42"/>
      <c r="C63" s="42"/>
      <c r="D63" s="38">
        <v>10101230300000</v>
      </c>
      <c r="E63" s="25"/>
      <c r="F63" s="27" t="str">
        <f>IF((SUM(I33:I44,I46:I57,I59:I61)&gt;3500),0,"1 ")</f>
        <v xml:space="preserve">1 </v>
      </c>
      <c r="G63" s="40">
        <f>IF((SUM(I59:I61,I33:I44,I46:I57)&gt;6000),"OFFERTS",35)</f>
        <v>35</v>
      </c>
      <c r="H63" s="26">
        <f>IF((SUM(I46:I57,I59:I61,I33:I44)&gt;6000),0,42)</f>
        <v>42</v>
      </c>
      <c r="I63" s="26">
        <f>G63</f>
        <v>35</v>
      </c>
      <c r="J63" s="26">
        <f>H63</f>
        <v>42</v>
      </c>
    </row>
    <row r="64" spans="1:96" ht="19.5" customHeight="1" x14ac:dyDescent="0.25">
      <c r="C64" s="7"/>
      <c r="K64" s="16"/>
    </row>
    <row r="65" spans="1:11" ht="20.100000000000001" customHeight="1" x14ac:dyDescent="0.25">
      <c r="A65" s="34" t="s">
        <v>8</v>
      </c>
      <c r="G65" s="41"/>
      <c r="I65" s="15" t="s">
        <v>15</v>
      </c>
      <c r="J65" s="28" t="str">
        <f>IF((SUM(F46:F57,F59:F61,F33:F44)=0)," ",(SUM(I33:I44,I59:I61,I46:I57,I63)))</f>
        <v xml:space="preserve"> </v>
      </c>
    </row>
    <row r="66" spans="1:11" ht="20.100000000000001" customHeight="1" x14ac:dyDescent="0.25">
      <c r="A66" s="35" t="s">
        <v>12</v>
      </c>
      <c r="D66" s="111"/>
      <c r="E66" s="111"/>
      <c r="F66" s="9"/>
      <c r="G66" s="8"/>
      <c r="I66" s="15" t="s">
        <v>6</v>
      </c>
      <c r="J66" s="29" t="str">
        <f>IF((SUM(F33:F44,F46:F57,F59:F61)=0)," ",(SUM(I33:I44,I46:I57,I63,I59:I61)*20%))</f>
        <v xml:space="preserve"> </v>
      </c>
    </row>
    <row r="67" spans="1:11" ht="20.100000000000001" customHeight="1" x14ac:dyDescent="0.25">
      <c r="A67" s="53" t="s">
        <v>53</v>
      </c>
      <c r="B67" s="18"/>
      <c r="C67" s="18"/>
      <c r="D67" s="18"/>
      <c r="F67" s="9"/>
      <c r="G67" s="8"/>
      <c r="H67" s="11"/>
      <c r="I67" s="15" t="s">
        <v>16</v>
      </c>
      <c r="J67" s="29" t="e">
        <f>+J65+J66</f>
        <v>#VALUE!</v>
      </c>
    </row>
    <row r="68" spans="1:11" ht="20.100000000000001" customHeight="1" x14ac:dyDescent="0.25">
      <c r="A68" s="36" t="s">
        <v>18</v>
      </c>
      <c r="H68" s="14"/>
      <c r="I68" s="13"/>
      <c r="J68" s="14"/>
    </row>
    <row r="69" spans="1:11" ht="20.100000000000001" customHeight="1" x14ac:dyDescent="0.25">
      <c r="A69" s="37"/>
      <c r="B69" s="4"/>
      <c r="C69" s="4"/>
      <c r="D69" s="4"/>
      <c r="G69" s="9" t="s">
        <v>0</v>
      </c>
      <c r="H69" s="95"/>
      <c r="I69" s="95"/>
      <c r="J69" s="95"/>
    </row>
    <row r="70" spans="1:11" ht="20.100000000000001" customHeight="1" thickBot="1" x14ac:dyDescent="0.3">
      <c r="A70" s="7"/>
      <c r="B70" s="7"/>
      <c r="C70" s="7"/>
      <c r="D70" s="7"/>
      <c r="E70" s="7"/>
      <c r="F70" s="7"/>
      <c r="G70" s="9" t="s">
        <v>1</v>
      </c>
      <c r="H70" s="96"/>
      <c r="I70" s="96"/>
      <c r="J70" s="96"/>
    </row>
    <row r="71" spans="1:11" ht="20.100000000000001" customHeight="1" x14ac:dyDescent="0.25">
      <c r="A71" s="63" t="s">
        <v>58</v>
      </c>
      <c r="B71" s="64"/>
      <c r="C71" s="64"/>
      <c r="D71" s="65"/>
      <c r="E71" s="7"/>
      <c r="F71" s="7"/>
      <c r="G71" s="9" t="s">
        <v>2</v>
      </c>
      <c r="H71" s="96"/>
      <c r="I71" s="96"/>
      <c r="J71" s="96"/>
    </row>
    <row r="72" spans="1:11" ht="20.100000000000001" customHeight="1" x14ac:dyDescent="0.25">
      <c r="A72" s="66" t="s">
        <v>59</v>
      </c>
      <c r="B72" s="67"/>
      <c r="C72" s="67"/>
      <c r="D72" s="68"/>
      <c r="E72" s="7"/>
      <c r="F72" s="7"/>
      <c r="H72" s="96"/>
      <c r="I72" s="96"/>
      <c r="J72" s="96"/>
    </row>
    <row r="73" spans="1:11" ht="20.100000000000001" customHeight="1" x14ac:dyDescent="0.25">
      <c r="A73" s="69" t="s">
        <v>60</v>
      </c>
      <c r="B73" s="67"/>
      <c r="C73" s="67"/>
      <c r="D73" s="68"/>
      <c r="E73" s="7"/>
      <c r="F73" s="7"/>
      <c r="H73" s="96"/>
      <c r="I73" s="96"/>
      <c r="J73" s="96"/>
    </row>
    <row r="74" spans="1:11" ht="20.100000000000001" customHeight="1" x14ac:dyDescent="0.25">
      <c r="A74" s="69" t="s">
        <v>61</v>
      </c>
      <c r="B74" s="67"/>
      <c r="C74" s="67"/>
      <c r="D74" s="68"/>
      <c r="E74" s="7"/>
      <c r="F74" s="7"/>
      <c r="H74" s="96"/>
      <c r="I74" s="96"/>
      <c r="J74" s="96"/>
    </row>
    <row r="75" spans="1:11" ht="19.5" customHeight="1" x14ac:dyDescent="0.25">
      <c r="A75" s="69" t="s">
        <v>63</v>
      </c>
      <c r="B75" s="67"/>
      <c r="C75" s="67"/>
      <c r="D75" s="68"/>
      <c r="E75" s="7"/>
      <c r="H75" s="96"/>
      <c r="I75" s="96"/>
      <c r="J75" s="96"/>
    </row>
    <row r="76" spans="1:11" ht="19.5" customHeight="1" thickBot="1" x14ac:dyDescent="0.3">
      <c r="A76" s="70" t="s">
        <v>62</v>
      </c>
      <c r="B76" s="71"/>
      <c r="C76" s="72"/>
      <c r="D76" s="73"/>
      <c r="E76" s="7"/>
      <c r="J76" s="23" t="s">
        <v>9</v>
      </c>
    </row>
    <row r="77" spans="1:11" ht="19.5" customHeight="1" x14ac:dyDescent="0.25">
      <c r="C77" s="7"/>
      <c r="D77" s="7"/>
      <c r="E77" s="7"/>
      <c r="J77" s="23" t="s">
        <v>38</v>
      </c>
    </row>
    <row r="78" spans="1:11" ht="19.5" customHeight="1" x14ac:dyDescent="0.25">
      <c r="A78" s="112" t="s">
        <v>39</v>
      </c>
      <c r="B78" s="112"/>
      <c r="C78" s="112"/>
      <c r="D78" s="112"/>
      <c r="E78" s="112"/>
      <c r="F78" s="112"/>
      <c r="G78" s="112"/>
      <c r="H78" s="112"/>
      <c r="I78" s="112"/>
      <c r="J78" s="112"/>
      <c r="K78" s="16"/>
    </row>
    <row r="79" spans="1:11" ht="20.100000000000001" customHeight="1" x14ac:dyDescent="0.25">
      <c r="B79" s="30"/>
      <c r="C79" s="30"/>
    </row>
    <row r="80" spans="1:11" ht="20.100000000000001" hidden="1" customHeight="1" x14ac:dyDescent="0.25">
      <c r="D80" s="30"/>
      <c r="E80" s="30"/>
      <c r="F80" s="30"/>
      <c r="G80" s="30"/>
      <c r="H80" s="30"/>
      <c r="I80" s="30"/>
      <c r="J80" s="30"/>
    </row>
    <row r="81" spans="8:10" ht="20.100000000000001" hidden="1" customHeight="1" x14ac:dyDescent="0.25"/>
    <row r="82" spans="8:10" ht="20.100000000000001" hidden="1" customHeight="1" x14ac:dyDescent="0.25">
      <c r="H82" s="12"/>
      <c r="I82" s="12"/>
      <c r="J82" s="12"/>
    </row>
    <row r="83" spans="8:10" ht="20.100000000000001" hidden="1" customHeight="1" x14ac:dyDescent="0.25"/>
    <row r="97" s="1" customFormat="1" hidden="1" x14ac:dyDescent="0.25"/>
    <row r="98" s="1" customFormat="1" hidden="1" x14ac:dyDescent="0.25"/>
    <row r="99" s="1" customFormat="1" hidden="1" x14ac:dyDescent="0.25"/>
    <row r="100" s="1" customFormat="1" hidden="1" x14ac:dyDescent="0.25"/>
    <row r="101" s="1" customFormat="1" hidden="1" x14ac:dyDescent="0.25"/>
    <row r="102" s="1" customFormat="1" hidden="1" x14ac:dyDescent="0.25"/>
    <row r="103" s="1" customFormat="1" hidden="1" x14ac:dyDescent="0.25"/>
    <row r="104" s="1" customFormat="1" hidden="1" x14ac:dyDescent="0.25"/>
    <row r="105" s="1" customFormat="1" hidden="1" x14ac:dyDescent="0.25"/>
    <row r="106" s="1" customFormat="1" hidden="1" x14ac:dyDescent="0.25"/>
    <row r="107" s="1" customFormat="1" hidden="1" x14ac:dyDescent="0.25"/>
    <row r="108" s="1" customFormat="1" hidden="1" x14ac:dyDescent="0.25"/>
    <row r="109" s="1" customFormat="1" hidden="1" x14ac:dyDescent="0.25"/>
    <row r="110" s="1" customFormat="1" hidden="1" x14ac:dyDescent="0.25"/>
    <row r="111" s="1" customFormat="1" hidden="1" x14ac:dyDescent="0.25"/>
    <row r="112" s="1" customFormat="1" hidden="1" x14ac:dyDescent="0.25"/>
    <row r="113" s="1" customFormat="1" hidden="1" x14ac:dyDescent="0.25"/>
    <row r="114" s="1" customFormat="1" hidden="1" x14ac:dyDescent="0.25"/>
    <row r="115" s="1" customFormat="1" hidden="1" x14ac:dyDescent="0.25"/>
    <row r="116" s="1" customFormat="1" hidden="1" x14ac:dyDescent="0.25"/>
    <row r="117" s="1" customFormat="1" hidden="1" x14ac:dyDescent="0.25"/>
    <row r="118" s="1" customFormat="1" hidden="1" x14ac:dyDescent="0.25"/>
    <row r="119" s="1" customFormat="1" hidden="1" x14ac:dyDescent="0.25"/>
    <row r="120" s="1" customFormat="1" hidden="1" x14ac:dyDescent="0.25"/>
    <row r="121" s="1" customFormat="1" hidden="1" x14ac:dyDescent="0.25"/>
    <row r="122" s="1" customFormat="1" hidden="1" x14ac:dyDescent="0.25"/>
    <row r="123" s="1" customFormat="1" hidden="1" x14ac:dyDescent="0.25"/>
    <row r="124" s="1" customFormat="1" hidden="1" x14ac:dyDescent="0.25"/>
    <row r="125" s="1" customFormat="1" hidden="1" x14ac:dyDescent="0.25"/>
    <row r="126" s="1" customFormat="1" hidden="1" x14ac:dyDescent="0.25"/>
    <row r="127" s="1" customFormat="1" hidden="1" x14ac:dyDescent="0.25"/>
    <row r="128" s="1" customFormat="1" hidden="1" x14ac:dyDescent="0.25"/>
    <row r="129" s="1" customFormat="1" hidden="1" x14ac:dyDescent="0.25"/>
    <row r="130" s="1" customFormat="1" hidden="1" x14ac:dyDescent="0.25"/>
    <row r="131" s="1" customFormat="1" hidden="1" x14ac:dyDescent="0.25"/>
    <row r="132" s="1" customFormat="1" hidden="1" x14ac:dyDescent="0.25"/>
    <row r="133" s="1" customFormat="1" hidden="1" x14ac:dyDescent="0.25"/>
    <row r="134" s="1" customFormat="1" hidden="1" x14ac:dyDescent="0.25"/>
    <row r="135" s="1" customFormat="1" hidden="1" x14ac:dyDescent="0.25"/>
    <row r="136" s="1" customFormat="1" hidden="1" x14ac:dyDescent="0.25"/>
    <row r="137" s="1" customFormat="1" hidden="1" x14ac:dyDescent="0.25"/>
    <row r="138" s="1" customFormat="1" hidden="1" x14ac:dyDescent="0.25"/>
    <row r="139" s="1" customFormat="1" hidden="1" x14ac:dyDescent="0.25"/>
    <row r="140" s="1" customFormat="1" hidden="1" x14ac:dyDescent="0.25"/>
    <row r="141" s="1" customFormat="1" hidden="1" x14ac:dyDescent="0.25"/>
    <row r="142" s="1" customFormat="1" hidden="1" x14ac:dyDescent="0.25"/>
    <row r="143" s="1" customFormat="1" hidden="1" x14ac:dyDescent="0.25"/>
    <row r="144" s="1" customFormat="1" hidden="1" x14ac:dyDescent="0.25"/>
    <row r="145" s="1" customFormat="1" hidden="1" x14ac:dyDescent="0.25"/>
    <row r="146" s="1" customFormat="1" hidden="1" x14ac:dyDescent="0.25"/>
    <row r="147" s="1" customFormat="1" hidden="1" x14ac:dyDescent="0.25"/>
    <row r="148" s="1" customFormat="1" hidden="1" x14ac:dyDescent="0.25"/>
    <row r="149" s="1" customFormat="1" hidden="1" x14ac:dyDescent="0.25"/>
    <row r="150" s="1" customFormat="1" hidden="1" x14ac:dyDescent="0.25"/>
    <row r="151" s="1" customFormat="1" hidden="1" x14ac:dyDescent="0.25"/>
    <row r="152" s="1" customFormat="1" hidden="1" x14ac:dyDescent="0.25"/>
    <row r="153" s="1" customFormat="1" hidden="1" x14ac:dyDescent="0.25"/>
    <row r="154" s="1" customFormat="1" hidden="1" x14ac:dyDescent="0.25"/>
    <row r="155" s="1" customFormat="1" hidden="1" x14ac:dyDescent="0.25"/>
    <row r="156" s="1" customFormat="1" hidden="1" x14ac:dyDescent="0.25"/>
    <row r="157" s="1" customFormat="1" hidden="1" x14ac:dyDescent="0.25"/>
    <row r="158" s="1" customFormat="1" hidden="1" x14ac:dyDescent="0.25"/>
    <row r="159" s="1" customFormat="1" hidden="1" x14ac:dyDescent="0.25"/>
    <row r="160" s="1" customFormat="1" hidden="1" x14ac:dyDescent="0.25"/>
    <row r="161" s="1" customFormat="1" hidden="1" x14ac:dyDescent="0.25"/>
    <row r="162" s="1" customFormat="1" hidden="1" x14ac:dyDescent="0.25"/>
    <row r="163" s="1" customFormat="1" hidden="1" x14ac:dyDescent="0.25"/>
    <row r="164" s="1" customFormat="1" hidden="1" x14ac:dyDescent="0.25"/>
    <row r="165" s="1" customFormat="1" hidden="1" x14ac:dyDescent="0.25"/>
    <row r="166" s="1" customFormat="1" hidden="1" x14ac:dyDescent="0.25"/>
    <row r="167" s="1" customFormat="1" hidden="1" x14ac:dyDescent="0.25"/>
    <row r="168" s="1" customFormat="1" hidden="1" x14ac:dyDescent="0.25"/>
    <row r="169" s="1" customFormat="1" hidden="1" x14ac:dyDescent="0.25"/>
    <row r="170" s="1" customFormat="1" hidden="1" x14ac:dyDescent="0.25"/>
    <row r="171" s="1" customFormat="1" hidden="1" x14ac:dyDescent="0.25"/>
    <row r="172" s="1" customFormat="1" hidden="1" x14ac:dyDescent="0.25"/>
    <row r="173" s="1" customFormat="1" hidden="1" x14ac:dyDescent="0.25"/>
    <row r="174" s="1" customFormat="1" hidden="1" x14ac:dyDescent="0.25"/>
    <row r="175" s="1" customFormat="1" hidden="1" x14ac:dyDescent="0.25"/>
    <row r="176" s="1" customFormat="1" hidden="1" x14ac:dyDescent="0.25"/>
    <row r="177" s="1" customFormat="1" hidden="1" x14ac:dyDescent="0.25"/>
    <row r="178" s="1" customFormat="1" hidden="1" x14ac:dyDescent="0.25"/>
    <row r="179" s="1" customFormat="1" hidden="1" x14ac:dyDescent="0.25"/>
    <row r="180" s="1" customFormat="1" hidden="1" x14ac:dyDescent="0.25"/>
    <row r="181" s="1" customFormat="1" hidden="1" x14ac:dyDescent="0.25"/>
    <row r="182" s="1" customFormat="1" hidden="1" x14ac:dyDescent="0.25"/>
    <row r="183" s="1" customFormat="1" hidden="1" x14ac:dyDescent="0.25"/>
    <row r="184" s="1" customFormat="1" hidden="1" x14ac:dyDescent="0.25"/>
    <row r="185" s="1" customFormat="1" hidden="1" x14ac:dyDescent="0.25"/>
    <row r="186" s="1" customFormat="1" hidden="1" x14ac:dyDescent="0.25"/>
    <row r="187" s="1" customFormat="1" hidden="1" x14ac:dyDescent="0.25"/>
    <row r="188" s="1" customFormat="1" hidden="1" x14ac:dyDescent="0.25"/>
    <row r="189" s="1" customFormat="1" hidden="1" x14ac:dyDescent="0.25"/>
    <row r="190" s="1" customFormat="1" hidden="1" x14ac:dyDescent="0.25"/>
    <row r="191" s="1" customFormat="1" hidden="1" x14ac:dyDescent="0.25"/>
    <row r="192" s="1" customFormat="1" hidden="1" x14ac:dyDescent="0.25"/>
    <row r="193" s="1" customFormat="1" hidden="1" x14ac:dyDescent="0.25"/>
    <row r="194" s="1" customFormat="1" hidden="1" x14ac:dyDescent="0.25"/>
    <row r="195" s="1" customFormat="1" hidden="1" x14ac:dyDescent="0.25"/>
    <row r="196" s="1" customFormat="1" hidden="1" x14ac:dyDescent="0.25"/>
    <row r="197" s="1" customFormat="1" hidden="1" x14ac:dyDescent="0.25"/>
    <row r="198" s="1" customFormat="1" hidden="1" x14ac:dyDescent="0.25"/>
    <row r="199" s="1" customFormat="1" hidden="1" x14ac:dyDescent="0.25"/>
    <row r="200" s="1" customFormat="1" hidden="1" x14ac:dyDescent="0.25"/>
    <row r="201" s="1" customFormat="1" hidden="1" x14ac:dyDescent="0.25"/>
    <row r="202" s="1" customFormat="1" hidden="1" x14ac:dyDescent="0.25"/>
    <row r="203" s="1" customFormat="1" hidden="1" x14ac:dyDescent="0.25"/>
    <row r="204" s="1" customFormat="1" hidden="1" x14ac:dyDescent="0.25"/>
    <row r="205" s="1" customFormat="1" hidden="1" x14ac:dyDescent="0.25"/>
    <row r="206" s="1" customFormat="1" hidden="1" x14ac:dyDescent="0.25"/>
    <row r="207" s="1" customFormat="1" hidden="1" x14ac:dyDescent="0.25"/>
    <row r="208" s="1" customFormat="1" hidden="1" x14ac:dyDescent="0.25"/>
    <row r="209" s="1" customFormat="1" hidden="1" x14ac:dyDescent="0.25"/>
    <row r="210" s="1" customFormat="1" hidden="1" x14ac:dyDescent="0.25"/>
    <row r="211" s="1" customFormat="1" hidden="1" x14ac:dyDescent="0.25"/>
    <row r="212" s="1" customFormat="1" hidden="1" x14ac:dyDescent="0.25"/>
    <row r="213" s="1" customFormat="1" hidden="1" x14ac:dyDescent="0.25"/>
    <row r="214" s="1" customFormat="1" hidden="1" x14ac:dyDescent="0.25"/>
    <row r="215" s="1" customFormat="1" hidden="1" x14ac:dyDescent="0.25"/>
    <row r="216" s="1" customFormat="1" hidden="1" x14ac:dyDescent="0.25"/>
    <row r="217" s="1" customFormat="1" hidden="1" x14ac:dyDescent="0.25"/>
    <row r="218" s="1" customFormat="1" hidden="1" x14ac:dyDescent="0.25"/>
    <row r="219" s="1" customFormat="1" hidden="1" x14ac:dyDescent="0.25"/>
    <row r="220" s="1" customFormat="1" hidden="1" x14ac:dyDescent="0.25"/>
    <row r="221" s="1" customFormat="1" hidden="1" x14ac:dyDescent="0.25"/>
    <row r="222" s="1" customFormat="1" hidden="1" x14ac:dyDescent="0.25"/>
    <row r="223" s="1" customFormat="1" hidden="1" x14ac:dyDescent="0.25"/>
    <row r="224" s="1" customFormat="1" hidden="1" x14ac:dyDescent="0.25"/>
    <row r="225" s="1" customFormat="1" hidden="1" x14ac:dyDescent="0.25"/>
    <row r="226" s="1" customFormat="1" hidden="1" x14ac:dyDescent="0.25"/>
    <row r="227" s="1" customFormat="1" hidden="1" x14ac:dyDescent="0.25"/>
    <row r="228" s="1" customFormat="1" hidden="1" x14ac:dyDescent="0.25"/>
    <row r="229" s="1" customFormat="1" hidden="1" x14ac:dyDescent="0.25"/>
    <row r="230" s="1" customFormat="1" hidden="1" x14ac:dyDescent="0.25"/>
    <row r="231" s="1" customFormat="1" hidden="1" x14ac:dyDescent="0.25"/>
    <row r="232" s="1" customFormat="1" hidden="1" x14ac:dyDescent="0.25"/>
    <row r="233" s="1" customFormat="1" hidden="1" x14ac:dyDescent="0.25"/>
    <row r="234" s="1" customFormat="1" hidden="1" x14ac:dyDescent="0.25"/>
    <row r="235" s="1" customFormat="1" hidden="1" x14ac:dyDescent="0.25"/>
    <row r="236" s="1" customFormat="1" hidden="1" x14ac:dyDescent="0.25"/>
    <row r="237" s="1" customFormat="1" hidden="1" x14ac:dyDescent="0.25"/>
    <row r="238" s="1" customFormat="1" hidden="1" x14ac:dyDescent="0.25"/>
    <row r="239" s="1" customFormat="1" hidden="1" x14ac:dyDescent="0.25"/>
    <row r="240" s="1" customFormat="1" hidden="1" x14ac:dyDescent="0.25"/>
    <row r="241" s="1" customFormat="1" hidden="1" x14ac:dyDescent="0.25"/>
    <row r="242" s="1" customFormat="1" hidden="1" x14ac:dyDescent="0.25"/>
    <row r="243" s="1" customFormat="1" hidden="1" x14ac:dyDescent="0.25"/>
    <row r="244" s="1" customFormat="1" hidden="1" x14ac:dyDescent="0.25"/>
    <row r="245" s="1" customFormat="1" hidden="1" x14ac:dyDescent="0.25"/>
  </sheetData>
  <sheetProtection algorithmName="SHA-512" hashValue="99Wirht3eMEhenwZrYVT6bMVK+F3BYv5sF2QfAxf4rTW42g4iHQDkm1EYOovCy6shrz+6E6O4/iw/hm2lh14Gw==" saltValue="e74eQc79nZPmeCZi+3H1wg==" spinCount="100000" sheet="1" objects="1" scenarios="1"/>
  <protectedRanges>
    <protectedRange sqref="F33:F44 F59:F61 D66 H69:J75 F46:F57" name="RDC"/>
    <protectedRange sqref="B26:C30 F20:J30 F5:J15 E16:J17 B12:C24" name="MHA_2"/>
  </protectedRanges>
  <dataConsolidate/>
  <customSheetViews>
    <customSheetView guid="{9FE40CC9-E3AB-4368-8710-8C545AD4DD0C}" scale="50" showPageBreaks="1" showGridLines="0" showRowCol="0" fitToPage="1" printArea="1" view="pageLayout" showRuler="0">
      <selection activeCell="G35" sqref="G35"/>
      <colBreaks count="1" manualBreakCount="1">
        <brk id="8" max="1048575" man="1"/>
      </colBreaks>
      <pageMargins left="0.23622047244094491" right="0.23622047244094491" top="0.31496062992125984" bottom="0.31496062992125984" header="0.31496062992125984" footer="0.31496062992125984"/>
      <printOptions horizontalCentered="1" verticalCentered="1"/>
      <pageSetup paperSize="9" scale="70" orientation="portrait" r:id="rId1"/>
      <headerFooter alignWithMargins="0">
        <oddHeader xml:space="preserve">&amp;R
</oddHeader>
      </headerFooter>
    </customSheetView>
  </customSheetViews>
  <mergeCells count="68">
    <mergeCell ref="E17:F17"/>
    <mergeCell ref="G17:H17"/>
    <mergeCell ref="I17:J17"/>
    <mergeCell ref="E20:E29"/>
    <mergeCell ref="B21:C21"/>
    <mergeCell ref="F25:J25"/>
    <mergeCell ref="B26:C26"/>
    <mergeCell ref="F26:J26"/>
    <mergeCell ref="B27:C27"/>
    <mergeCell ref="F27:J27"/>
    <mergeCell ref="B29:C29"/>
    <mergeCell ref="F29:J29"/>
    <mergeCell ref="F20:J20"/>
    <mergeCell ref="F21:J21"/>
    <mergeCell ref="F22:J22"/>
    <mergeCell ref="F23:J23"/>
    <mergeCell ref="E5:E14"/>
    <mergeCell ref="B9:C9"/>
    <mergeCell ref="F14:J14"/>
    <mergeCell ref="E16:F16"/>
    <mergeCell ref="G16:H16"/>
    <mergeCell ref="I16:J16"/>
    <mergeCell ref="F12:J12"/>
    <mergeCell ref="F13:J13"/>
    <mergeCell ref="F5:J5"/>
    <mergeCell ref="F6:J6"/>
    <mergeCell ref="F7:J7"/>
    <mergeCell ref="F8:J8"/>
    <mergeCell ref="F9:J9"/>
    <mergeCell ref="F10:J10"/>
    <mergeCell ref="F11:J11"/>
    <mergeCell ref="B6:C6"/>
    <mergeCell ref="B7:C7"/>
    <mergeCell ref="B8:C8"/>
    <mergeCell ref="B28:C28"/>
    <mergeCell ref="B24:C24"/>
    <mergeCell ref="B12:C12"/>
    <mergeCell ref="B13:C13"/>
    <mergeCell ref="B14:C14"/>
    <mergeCell ref="B22:C22"/>
    <mergeCell ref="B23:C23"/>
    <mergeCell ref="B17:C17"/>
    <mergeCell ref="B18:C18"/>
    <mergeCell ref="B19:C19"/>
    <mergeCell ref="F24:J24"/>
    <mergeCell ref="D66:E66"/>
    <mergeCell ref="A78:J78"/>
    <mergeCell ref="F28:J28"/>
    <mergeCell ref="B43:B44"/>
    <mergeCell ref="A30:B31"/>
    <mergeCell ref="A33:A36"/>
    <mergeCell ref="A37:A40"/>
    <mergeCell ref="A41:A44"/>
    <mergeCell ref="B35:B36"/>
    <mergeCell ref="B33:B34"/>
    <mergeCell ref="B37:B38"/>
    <mergeCell ref="A58:C58"/>
    <mergeCell ref="B39:B40"/>
    <mergeCell ref="B41:B42"/>
    <mergeCell ref="A54:A57"/>
    <mergeCell ref="B54:B55"/>
    <mergeCell ref="B56:B57"/>
    <mergeCell ref="A46:A49"/>
    <mergeCell ref="B46:B47"/>
    <mergeCell ref="B48:B49"/>
    <mergeCell ref="A50:A53"/>
    <mergeCell ref="B50:B51"/>
    <mergeCell ref="B52:B53"/>
  </mergeCells>
  <dataValidations xWindow="324" yWindow="424" count="5">
    <dataValidation allowBlank="1" showErrorMessage="1" promptTitle="! ATTENTION ! " prompt="L'écrin est offert pour les médailles en or massif" sqref="F62" xr:uid="{00000000-0002-0000-0000-000001000000}"/>
    <dataValidation allowBlank="1" showInputMessage="1" showErrorMessage="1" promptTitle="! ATTENTION !" prompt="Les frais de port sont offerts pour toute commande de plus de 3 500 €HT" sqref="F63:G63" xr:uid="{00000000-0002-0000-0000-000002000000}"/>
    <dataValidation allowBlank="1" showInputMessage="1" showErrorMessage="1" prompt="Si déjà client de la MdP" sqref="C29:C30 B29" xr:uid="{0988857D-3C5E-4E23-B515-B80BC7FDDB4A}"/>
    <dataValidation allowBlank="1" sqref="D66:E66" xr:uid="{00000000-0002-0000-0000-000004000000}"/>
    <dataValidation allowBlank="1" promptTitle="! ATTENTION !" prompt="La prise en compte de votre commande ne sera effective qu'à réception du règlement" sqref="H69:J75" xr:uid="{00000000-0002-0000-0000-000005000000}"/>
  </dataValidations>
  <hyperlinks>
    <hyperlink ref="B8" r:id="rId2" xr:uid="{DD9DBABD-AD77-4B00-B794-D45C2AB67471}"/>
  </hyperlinks>
  <printOptions horizontalCentered="1"/>
  <pageMargins left="0" right="0" top="0" bottom="0" header="0" footer="0"/>
  <pageSetup paperSize="9" scale="48" orientation="portrait" r:id="rId3"/>
  <headerFooter>
    <oddHeader xml:space="preserve">&amp;R
</oddHead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6" name="Check Box 6">
              <controlPr defaultSize="0" autoFill="0" autoLine="0" autoPict="0">
                <anchor moveWithCells="1">
                  <from>
                    <xdr:col>3</xdr:col>
                    <xdr:colOff>1209675</xdr:colOff>
                    <xdr:row>2</xdr:row>
                    <xdr:rowOff>114300</xdr:rowOff>
                  </from>
                  <to>
                    <xdr:col>5</xdr:col>
                    <xdr:colOff>38100</xdr:colOff>
                    <xdr:row>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Check Box 5">
              <controlPr defaultSize="0" autoFill="0" autoLine="0" autoPict="0">
                <anchor moveWithCells="1">
                  <from>
                    <xdr:col>3</xdr:col>
                    <xdr:colOff>1200150</xdr:colOff>
                    <xdr:row>17</xdr:row>
                    <xdr:rowOff>142875</xdr:rowOff>
                  </from>
                  <to>
                    <xdr:col>6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8" name="Check Box 6">
              <controlPr defaultSize="0" autoFill="0" autoLine="0" autoPict="0">
                <anchor moveWithCells="1">
                  <from>
                    <xdr:col>7</xdr:col>
                    <xdr:colOff>752475</xdr:colOff>
                    <xdr:row>2</xdr:row>
                    <xdr:rowOff>142875</xdr:rowOff>
                  </from>
                  <to>
                    <xdr:col>8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9" name="Check Box 2">
              <controlPr defaultSize="0" autoFill="0" autoLine="0" autoPict="0">
                <anchor moveWithCells="1" sizeWithCells="1">
                  <from>
                    <xdr:col>0</xdr:col>
                    <xdr:colOff>57150</xdr:colOff>
                    <xdr:row>72</xdr:row>
                    <xdr:rowOff>152400</xdr:rowOff>
                  </from>
                  <to>
                    <xdr:col>0</xdr:col>
                    <xdr:colOff>466725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" name="Check Box 14">
              <controlPr defaultSize="0" autoFill="0" autoLine="0" autoPict="0">
                <anchor moveWithCells="1" sizeWithCells="1">
                  <from>
                    <xdr:col>0</xdr:col>
                    <xdr:colOff>57150</xdr:colOff>
                    <xdr:row>73</xdr:row>
                    <xdr:rowOff>171450</xdr:rowOff>
                  </from>
                  <to>
                    <xdr:col>0</xdr:col>
                    <xdr:colOff>466725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Check Box 15">
              <controlPr defaultSize="0" autoFill="0" autoLine="0" autoPict="0">
                <anchor moveWithCells="1" sizeWithCells="1">
                  <from>
                    <xdr:col>0</xdr:col>
                    <xdr:colOff>57150</xdr:colOff>
                    <xdr:row>74</xdr:row>
                    <xdr:rowOff>200025</xdr:rowOff>
                  </from>
                  <to>
                    <xdr:col>0</xdr:col>
                    <xdr:colOff>352425</xdr:colOff>
                    <xdr:row>76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9343B41B-5854-47C3-9CCC-A65F2D8C6EB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 FR. METROPOLE</vt:lpstr>
      <vt:lpstr>'BON DE COMMANDE FR. METROPOLE'!Zone_d_impression</vt:lpstr>
    </vt:vector>
  </TitlesOfParts>
  <Company>Acer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GENIN</dc:creator>
  <cp:lastModifiedBy>MEZOUAR Rahma</cp:lastModifiedBy>
  <cp:lastPrinted>2022-09-06T13:15:24Z</cp:lastPrinted>
  <dcterms:created xsi:type="dcterms:W3CDTF">2014-06-18T10:12:52Z</dcterms:created>
  <dcterms:modified xsi:type="dcterms:W3CDTF">2025-04-11T12:29:34Z</dcterms:modified>
</cp:coreProperties>
</file>