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FRA\ENTCOL\000   BOITE A OUTILS COMMERCIAUX    000\BDC DECORATIONS\2025\"/>
    </mc:Choice>
  </mc:AlternateContent>
  <xr:revisionPtr revIDLastSave="0" documentId="13_ncr:1_{68CA53FE-0A6F-44A2-BE0B-20DD28D0CFEF}" xr6:coauthVersionLast="47" xr6:coauthVersionMax="47" xr10:uidLastSave="{00000000-0000-0000-0000-000000000000}"/>
  <workbookProtection workbookAlgorithmName="SHA-512" workbookHashValue="5KPnb7KmieNHeJsYWzIOJyySURjyno5JeuvB8YTzU2Vzg8DgJfrsrFWs6xFf2YYPVhKr8jCWua0dU66MVLhJaA==" workbookSaltValue="jo+a9OOdSnWAERvBr5HfkA==" workbookSpinCount="100000" lockStructure="1"/>
  <bookViews>
    <workbookView xWindow="-28920" yWindow="-120" windowWidth="29040" windowHeight="15720" tabRatio="761" xr2:uid="{00000000-000D-0000-FFFF-FFFF00000000}"/>
  </bookViews>
  <sheets>
    <sheet name="BON DE COMMANDE FR. METROPOLE" sheetId="5" r:id="rId1"/>
  </sheets>
  <definedNames>
    <definedName name="Z_9FE40CC9_E3AB_4368_8710_8C545AD4DD0C_.wvu.PrintArea" localSheetId="0" hidden="1">'BON DE COMMANDE FR. METROPOLE'!$A$1:$I$64</definedName>
    <definedName name="_xlnm.Print_Area" localSheetId="0">'BON DE COMMANDE FR. METROPOLE'!$A$1:$K$60</definedName>
  </definedNames>
  <calcPr calcId="191029"/>
  <customWorkbookViews>
    <customWorkbookView name="AFFICHAGE CLIENT" guid="{9FE40CC9-E3AB-4368-8710-8C545AD4DD0C}" maximized="1" xWindow="1" yWindow="1" windowWidth="1020" windowHeight="547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6" i="5" l="1"/>
  <c r="I35" i="5"/>
  <c r="K35" i="5" s="1"/>
  <c r="I34" i="5"/>
  <c r="I33" i="5"/>
  <c r="K33" i="5" s="1"/>
  <c r="I37" i="5"/>
  <c r="I39" i="5"/>
  <c r="I41" i="5"/>
  <c r="I43" i="5"/>
  <c r="J35" i="5"/>
  <c r="J36" i="5" l="1"/>
  <c r="K34" i="5"/>
  <c r="J34" i="5"/>
  <c r="K36" i="5" l="1"/>
  <c r="J33" i="5"/>
  <c r="K39" i="5" l="1"/>
  <c r="I44" i="5"/>
  <c r="K44" i="5" s="1"/>
  <c r="K43" i="5"/>
  <c r="J43" i="5"/>
  <c r="J39" i="5"/>
  <c r="I40" i="5"/>
  <c r="K40" i="5" s="1"/>
  <c r="K41" i="5"/>
  <c r="J41" i="5"/>
  <c r="I42" i="5" l="1"/>
  <c r="K42" i="5" s="1"/>
  <c r="J42" i="5"/>
  <c r="J44" i="5"/>
  <c r="J40" i="5"/>
  <c r="J37" i="5"/>
  <c r="K37" i="5"/>
  <c r="I46" i="5" l="1"/>
  <c r="I38" i="5"/>
  <c r="K38" i="5" s="1"/>
  <c r="J38" i="5"/>
  <c r="H46" i="5" s="1"/>
  <c r="J46" i="5" l="1"/>
  <c r="K48" i="5" s="1"/>
  <c r="K46" i="5"/>
  <c r="K49" i="5" l="1"/>
  <c r="K50" i="5" s="1"/>
</calcChain>
</file>

<file path=xl/sharedStrings.xml><?xml version="1.0" encoding="utf-8"?>
<sst xmlns="http://schemas.openxmlformats.org/spreadsheetml/2006/main" count="119" uniqueCount="82">
  <si>
    <t>Date</t>
  </si>
  <si>
    <t>Signature</t>
  </si>
  <si>
    <t>Cachet</t>
  </si>
  <si>
    <t>SIRET</t>
  </si>
  <si>
    <t>NAF</t>
  </si>
  <si>
    <t>QUANTITES</t>
  </si>
  <si>
    <t>TVA 20%</t>
  </si>
  <si>
    <t>11 quai de Conti - 75 270 Paris Cedex 06</t>
  </si>
  <si>
    <t>DELAI</t>
  </si>
  <si>
    <t xml:space="preserve">La signature de ce Bon de Commande implique l'acceptation  </t>
  </si>
  <si>
    <t>Argent massif 950 ‰</t>
  </si>
  <si>
    <t>Argent massif 950 ‰ doré</t>
  </si>
  <si>
    <t>N° client Monnaie de Paris</t>
  </si>
  <si>
    <t>N° de commande interne</t>
  </si>
  <si>
    <t>Date (estimée) de la cérémonie de remise de médaille</t>
  </si>
  <si>
    <t>P.U. 
€ HT</t>
  </si>
  <si>
    <t>TOTAL 
€ HT</t>
  </si>
  <si>
    <t>TOTAL 
€ TTC</t>
  </si>
  <si>
    <t>MÉTAUX</t>
  </si>
  <si>
    <t>RÉFÉRENCES</t>
  </si>
  <si>
    <t xml:space="preserve">P.U. 
€ TTC </t>
  </si>
  <si>
    <t>TOTAL € HT</t>
  </si>
  <si>
    <t>TOTAL € TTC</t>
  </si>
  <si>
    <t>1010 123030 0000</t>
  </si>
  <si>
    <t>FRAIS DE PORT</t>
  </si>
  <si>
    <t>Hors périodes de fermeture des ateliers de la Monnaie de Paris (mois d'août + 2 semaines à Noel/Nouvel An)</t>
  </si>
  <si>
    <t xml:space="preserve">Raison sociale </t>
  </si>
  <si>
    <t xml:space="preserve">Entrée-Bât-IM-ZI </t>
  </si>
  <si>
    <t xml:space="preserve">Adresse </t>
  </si>
  <si>
    <t xml:space="preserve">Code postal </t>
  </si>
  <si>
    <t xml:space="preserve">Ville </t>
  </si>
  <si>
    <t xml:space="preserve">Prénom Nom </t>
  </si>
  <si>
    <t xml:space="preserve">Téléphone </t>
  </si>
  <si>
    <t xml:space="preserve">Email </t>
  </si>
  <si>
    <t xml:space="preserve">Fonction </t>
  </si>
  <si>
    <t>Service Commercial - Monnaie de Paris</t>
  </si>
  <si>
    <t>mht@monnaiedeparis.fr</t>
  </si>
  <si>
    <r>
      <t xml:space="preserve">         </t>
    </r>
    <r>
      <rPr>
        <b/>
        <sz val="11"/>
        <color indexed="8"/>
        <rFont val="Arial"/>
        <family val="2"/>
      </rPr>
      <t>VIREMENT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PRECISER VOTRE RAISON SOCIALE ET "MHT" DANS L'ORDRE DE VIREMENT</t>
    </r>
  </si>
  <si>
    <t>20 ANS - "ARGENT"</t>
  </si>
  <si>
    <t>30 ANS - "VERMEIL"</t>
  </si>
  <si>
    <t>A L'ATTENTION DE</t>
  </si>
  <si>
    <t>DEMANDEUR</t>
  </si>
  <si>
    <t>FACTURATION</t>
  </si>
  <si>
    <t>LIVRAISON</t>
  </si>
  <si>
    <t>Identique au demandeur</t>
  </si>
  <si>
    <t xml:space="preserve">BP / Lieu-dit </t>
  </si>
  <si>
    <t>MÉDAILLES D'HONNEUR DU TRAVAIL</t>
  </si>
  <si>
    <t>de nos Conditions Générales de Vente, disponibles sur simple demande</t>
  </si>
  <si>
    <t>LA PRISE EN COMPTE DE VOTRE COMMANDE NE SERA EFFECTIVE QU'A RECEPTION DE:</t>
  </si>
  <si>
    <t>- Règlement (à noter que la facture sera établie à la livraison):</t>
  </si>
  <si>
    <r>
      <t xml:space="preserve">- Bon de commande </t>
    </r>
    <r>
      <rPr>
        <u/>
        <sz val="11"/>
        <color indexed="8"/>
        <rFont val="Arial"/>
        <family val="2"/>
      </rPr>
      <t>complété numériquement, daté et signé</t>
    </r>
  </si>
  <si>
    <t>MONNAIE DE PARIS - ETABLISSEMENT PUBLIC INDUSTRIEL ET COMMERCIAL - 160 020 012 RCS PARIS</t>
  </si>
  <si>
    <r>
      <t xml:space="preserve">MÉDAILLES
</t>
    </r>
    <r>
      <rPr>
        <sz val="10"/>
        <color indexed="9"/>
        <rFont val="Arial"/>
        <family val="2"/>
      </rPr>
      <t>Gravure, boite simple et insigne de boutonnière inclus</t>
    </r>
  </si>
  <si>
    <r>
      <t xml:space="preserve">         </t>
    </r>
    <r>
      <rPr>
        <b/>
        <sz val="11"/>
        <color indexed="8"/>
        <rFont val="Arial"/>
        <family val="2"/>
      </rPr>
      <t>CARTE BANCAIRE</t>
    </r>
    <r>
      <rPr>
        <sz val="11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>NOTRE COMPTABILITE VOUS APPELERA POUR SAISIR LES COORDONNEES DE LA CARTE</t>
    </r>
  </si>
  <si>
    <t>Délai standard: 15 JOURS OUVRÉS (à réception de TOUS les éléments)</t>
  </si>
  <si>
    <r>
      <t xml:space="preserve">- Fichier pour la gravure des médailles </t>
    </r>
    <r>
      <rPr>
        <u/>
        <sz val="11"/>
        <color indexed="8"/>
        <rFont val="Arial"/>
        <family val="2"/>
      </rPr>
      <t xml:space="preserve">complété numériquement </t>
    </r>
    <r>
      <rPr>
        <b/>
        <u/>
        <sz val="11"/>
        <color indexed="8"/>
        <rFont val="Arial"/>
        <family val="2"/>
      </rPr>
      <t>sous format Excel impérativement</t>
    </r>
  </si>
  <si>
    <r>
      <t xml:space="preserve">BON DE COMMANDE - </t>
    </r>
    <r>
      <rPr>
        <b/>
        <sz val="19"/>
        <color rgb="FFFF0000"/>
        <rFont val="Arial"/>
        <family val="2"/>
      </rPr>
      <t>Clients Professionnels</t>
    </r>
    <r>
      <rPr>
        <sz val="10"/>
        <rFont val="Arial"/>
        <family val="2"/>
      </rPr>
      <t xml:space="preserve"> - </t>
    </r>
    <r>
      <rPr>
        <sz val="10"/>
        <color rgb="FFFF0000"/>
        <rFont val="Arial"/>
        <family val="2"/>
      </rPr>
      <t>France Métropolitaine</t>
    </r>
  </si>
  <si>
    <t>Identique au payeur</t>
  </si>
  <si>
    <t xml:space="preserve">A l'attention de </t>
  </si>
  <si>
    <t>Pour toute commande, merci de nous joindre un bon de commande officiel engageant la dépense de votre établissement</t>
  </si>
  <si>
    <t>35 ANS - "OR" *</t>
  </si>
  <si>
    <t>40 ANS - "GRAND OR" *</t>
  </si>
  <si>
    <t>Or massif 18 carats *</t>
  </si>
  <si>
    <t>1006110889000A</t>
  </si>
  <si>
    <t>1006110890000A</t>
  </si>
  <si>
    <t>1006110891000A</t>
  </si>
  <si>
    <t>1006110892000A</t>
  </si>
  <si>
    <t>CONDITIONNEMENT</t>
  </si>
  <si>
    <t>Ecrin standard</t>
  </si>
  <si>
    <t>Ecrin parure décoration premium</t>
  </si>
  <si>
    <t>1006110889000B</t>
  </si>
  <si>
    <t>1006110890000B</t>
  </si>
  <si>
    <t>1006110891000B</t>
  </si>
  <si>
    <t>1006110893000B</t>
  </si>
  <si>
    <t>1006110892000B</t>
  </si>
  <si>
    <t>1006110894000B</t>
  </si>
  <si>
    <t>1006110893000A</t>
  </si>
  <si>
    <t>1006110894000A</t>
  </si>
  <si>
    <t xml:space="preserve">Ecrin parure décoration premium </t>
  </si>
  <si>
    <t>Tel : 01 40 46 59 30</t>
  </si>
  <si>
    <r>
      <t xml:space="preserve">Participation aux frais de gestion et  d'expédition </t>
    </r>
    <r>
      <rPr>
        <sz val="8"/>
        <color indexed="8"/>
        <rFont val="Arial"/>
        <family val="2"/>
      </rPr>
      <t>(Offerts à partir de 6000 €HT)</t>
    </r>
  </si>
  <si>
    <t>Tarifs au 15/04/2025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</si>
</sst>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\ _€_-;\-* #,##0\ _€_-;_-* &quot;-&quot;??\ _€_-;_-@_-"/>
    <numFmt numFmtId="166" formatCode="_-* #,##0.00\ [$€-40C]_-;\-* #,##0.00\ [$€-40C]_-;_-* &quot;-&quot;??\ [$€-40C]_-;_-@_-"/>
    <numFmt numFmtId="167" formatCode="00000"/>
    <numFmt numFmtId="168" formatCode="0#&quot; &quot;##&quot; &quot;##&quot; &quot;##&quot; &quot;##"/>
    <numFmt numFmtId="169" formatCode="0_ ;\-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3499862666707357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indexed="8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u/>
      <sz val="11"/>
      <color indexed="8"/>
      <name val="Arial"/>
      <family val="2"/>
    </font>
    <font>
      <b/>
      <sz val="11"/>
      <color rgb="FFFF0000"/>
      <name val="Arial"/>
      <family val="2"/>
    </font>
    <font>
      <u/>
      <sz val="11"/>
      <color theme="10"/>
      <name val="Calibri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b/>
      <sz val="19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i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9"/>
      <color rgb="FFFF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i/>
      <sz val="11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44" fontId="11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2" fillId="4" borderId="0" xfId="0" applyFont="1" applyFill="1" applyAlignment="1">
      <alignment vertical="center"/>
    </xf>
    <xf numFmtId="14" fontId="2" fillId="0" borderId="0" xfId="0" applyNumberFormat="1" applyFont="1" applyAlignment="1">
      <alignment vertical="center"/>
    </xf>
    <xf numFmtId="44" fontId="2" fillId="0" borderId="0" xfId="0" applyNumberFormat="1" applyFont="1" applyAlignment="1">
      <alignment vertical="center"/>
    </xf>
    <xf numFmtId="0" fontId="11" fillId="0" borderId="0" xfId="0" applyFont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15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4" fillId="0" borderId="3" xfId="0" applyFont="1" applyBorder="1" applyAlignment="1">
      <alignment vertical="center"/>
    </xf>
    <xf numFmtId="0" fontId="14" fillId="2" borderId="3" xfId="0" applyFont="1" applyFill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4" borderId="14" xfId="0" quotePrefix="1" applyFont="1" applyFill="1" applyBorder="1" applyAlignment="1">
      <alignment vertical="center"/>
    </xf>
    <xf numFmtId="0" fontId="2" fillId="4" borderId="10" xfId="0" applyFont="1" applyFill="1" applyBorder="1" applyAlignment="1">
      <alignment vertical="center"/>
    </xf>
    <xf numFmtId="0" fontId="2" fillId="4" borderId="14" xfId="0" quotePrefix="1" applyFont="1" applyFill="1" applyBorder="1" applyAlignment="1">
      <alignment horizontal="left" vertical="center"/>
    </xf>
    <xf numFmtId="0" fontId="2" fillId="4" borderId="14" xfId="0" applyFont="1" applyFill="1" applyBorder="1" applyAlignment="1">
      <alignment horizontal="left" vertical="center"/>
    </xf>
    <xf numFmtId="0" fontId="2" fillId="4" borderId="7" xfId="0" applyFont="1" applyFill="1" applyBorder="1" applyAlignment="1">
      <alignment horizontal="left" vertical="center"/>
    </xf>
    <xf numFmtId="0" fontId="2" fillId="4" borderId="9" xfId="0" applyFont="1" applyFill="1" applyBorder="1" applyAlignment="1">
      <alignment vertical="center"/>
    </xf>
    <xf numFmtId="0" fontId="2" fillId="4" borderId="8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165" fontId="7" fillId="5" borderId="1" xfId="1" quotePrefix="1" applyNumberFormat="1" applyFont="1" applyFill="1" applyBorder="1" applyAlignment="1">
      <alignment horizontal="center" vertical="center"/>
    </xf>
    <xf numFmtId="165" fontId="4" fillId="5" borderId="1" xfId="1" quotePrefix="1" applyNumberFormat="1" applyFont="1" applyFill="1" applyBorder="1" applyAlignment="1">
      <alignment horizontal="center" vertical="center"/>
    </xf>
    <xf numFmtId="44" fontId="2" fillId="5" borderId="1" xfId="2" applyFont="1" applyFill="1" applyBorder="1" applyAlignment="1">
      <alignment horizontal="center" vertical="center"/>
    </xf>
    <xf numFmtId="44" fontId="2" fillId="5" borderId="1" xfId="0" applyNumberFormat="1" applyFont="1" applyFill="1" applyBorder="1" applyAlignment="1">
      <alignment horizontal="right" vertical="center"/>
    </xf>
    <xf numFmtId="44" fontId="2" fillId="5" borderId="0" xfId="0" applyNumberFormat="1" applyFont="1" applyFill="1" applyAlignment="1">
      <alignment horizontal="right" vertical="center"/>
    </xf>
    <xf numFmtId="166" fontId="2" fillId="5" borderId="1" xfId="2" applyNumberFormat="1" applyFont="1" applyFill="1" applyBorder="1" applyAlignment="1">
      <alignment horizontal="right" vertical="center"/>
    </xf>
    <xf numFmtId="44" fontId="11" fillId="5" borderId="1" xfId="0" applyNumberFormat="1" applyFont="1" applyFill="1" applyBorder="1" applyAlignment="1">
      <alignment horizontal="right" vertical="center"/>
    </xf>
    <xf numFmtId="44" fontId="11" fillId="5" borderId="3" xfId="0" applyNumberFormat="1" applyFont="1" applyFill="1" applyBorder="1" applyAlignment="1">
      <alignment horizontal="right" vertical="center"/>
    </xf>
    <xf numFmtId="0" fontId="24" fillId="4" borderId="0" xfId="0" applyFont="1" applyFill="1" applyAlignment="1">
      <alignment horizontal="center" vertical="center"/>
    </xf>
    <xf numFmtId="0" fontId="24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26" fillId="0" borderId="0" xfId="0" applyFont="1" applyAlignment="1">
      <alignment vertical="center"/>
    </xf>
    <xf numFmtId="0" fontId="7" fillId="5" borderId="0" xfId="0" applyFont="1" applyFill="1" applyAlignment="1">
      <alignment horizontal="left" vertical="center"/>
    </xf>
    <xf numFmtId="0" fontId="22" fillId="0" borderId="0" xfId="0" applyFont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 textRotation="90"/>
    </xf>
    <xf numFmtId="49" fontId="7" fillId="5" borderId="0" xfId="0" applyNumberFormat="1" applyFont="1" applyFill="1" applyAlignment="1">
      <alignment horizontal="left" vertical="center"/>
    </xf>
    <xf numFmtId="168" fontId="7" fillId="5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 wrapText="1"/>
    </xf>
    <xf numFmtId="169" fontId="7" fillId="5" borderId="2" xfId="1" quotePrefix="1" applyNumberFormat="1" applyFont="1" applyFill="1" applyBorder="1" applyAlignment="1">
      <alignment horizontal="center" vertical="center"/>
    </xf>
    <xf numFmtId="169" fontId="7" fillId="5" borderId="3" xfId="1" quotePrefix="1" applyNumberFormat="1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left" vertical="center"/>
    </xf>
    <xf numFmtId="0" fontId="10" fillId="3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right" vertical="center"/>
    </xf>
    <xf numFmtId="0" fontId="0" fillId="5" borderId="40" xfId="0" applyFill="1" applyBorder="1"/>
    <xf numFmtId="165" fontId="7" fillId="5" borderId="2" xfId="1" quotePrefix="1" applyNumberFormat="1" applyFont="1" applyFill="1" applyBorder="1" applyAlignment="1">
      <alignment horizontal="center" vertical="center"/>
    </xf>
    <xf numFmtId="165" fontId="4" fillId="5" borderId="2" xfId="1" quotePrefix="1" applyNumberFormat="1" applyFont="1" applyFill="1" applyBorder="1" applyAlignment="1">
      <alignment horizontal="center" vertical="center"/>
    </xf>
    <xf numFmtId="44" fontId="2" fillId="5" borderId="2" xfId="2" applyFont="1" applyFill="1" applyBorder="1" applyAlignment="1">
      <alignment horizontal="center" vertical="center"/>
    </xf>
    <xf numFmtId="44" fontId="2" fillId="5" borderId="2" xfId="0" applyNumberFormat="1" applyFont="1" applyFill="1" applyBorder="1" applyAlignment="1">
      <alignment horizontal="right" vertical="center"/>
    </xf>
    <xf numFmtId="44" fontId="2" fillId="5" borderId="41" xfId="0" applyNumberFormat="1" applyFont="1" applyFill="1" applyBorder="1" applyAlignment="1">
      <alignment horizontal="right" vertical="center"/>
    </xf>
    <xf numFmtId="0" fontId="2" fillId="5" borderId="39" xfId="0" applyFont="1" applyFill="1" applyBorder="1" applyAlignment="1">
      <alignment horizontal="center" vertical="center"/>
    </xf>
    <xf numFmtId="169" fontId="7" fillId="5" borderId="1" xfId="1" quotePrefix="1" applyNumberFormat="1" applyFont="1" applyFill="1" applyBorder="1" applyAlignment="1">
      <alignment horizontal="center" vertical="center"/>
    </xf>
    <xf numFmtId="44" fontId="2" fillId="5" borderId="43" xfId="0" applyNumberFormat="1" applyFont="1" applyFill="1" applyBorder="1" applyAlignment="1">
      <alignment horizontal="right" vertical="center"/>
    </xf>
    <xf numFmtId="0" fontId="0" fillId="5" borderId="39" xfId="0" applyFill="1" applyBorder="1"/>
    <xf numFmtId="165" fontId="7" fillId="5" borderId="3" xfId="1" quotePrefix="1" applyNumberFormat="1" applyFont="1" applyFill="1" applyBorder="1" applyAlignment="1">
      <alignment horizontal="center" vertical="center"/>
    </xf>
    <xf numFmtId="165" fontId="4" fillId="5" borderId="3" xfId="1" quotePrefix="1" applyNumberFormat="1" applyFont="1" applyFill="1" applyBorder="1" applyAlignment="1">
      <alignment horizontal="center" vertical="center"/>
    </xf>
    <xf numFmtId="44" fontId="2" fillId="5" borderId="3" xfId="2" applyFont="1" applyFill="1" applyBorder="1" applyAlignment="1">
      <alignment horizontal="center" vertical="center"/>
    </xf>
    <xf numFmtId="44" fontId="2" fillId="5" borderId="3" xfId="0" applyNumberFormat="1" applyFont="1" applyFill="1" applyBorder="1" applyAlignment="1">
      <alignment horizontal="right" vertical="center"/>
    </xf>
    <xf numFmtId="44" fontId="2" fillId="5" borderId="44" xfId="0" applyNumberFormat="1" applyFont="1" applyFill="1" applyBorder="1" applyAlignment="1">
      <alignment horizontal="right" vertical="center"/>
    </xf>
    <xf numFmtId="0" fontId="2" fillId="5" borderId="40" xfId="0" applyFont="1" applyFill="1" applyBorder="1" applyAlignment="1">
      <alignment horizontal="center" vertical="center"/>
    </xf>
    <xf numFmtId="0" fontId="31" fillId="5" borderId="2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168" fontId="7" fillId="0" borderId="0" xfId="0" applyNumberFormat="1" applyFont="1" applyAlignment="1">
      <alignment horizontal="left" vertical="center"/>
    </xf>
    <xf numFmtId="167" fontId="7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2" fillId="7" borderId="0" xfId="0" applyFont="1" applyFill="1" applyAlignment="1">
      <alignment vertical="top"/>
    </xf>
    <xf numFmtId="0" fontId="2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49" fontId="7" fillId="7" borderId="15" xfId="0" applyNumberFormat="1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center"/>
    </xf>
    <xf numFmtId="168" fontId="7" fillId="7" borderId="17" xfId="0" applyNumberFormat="1" applyFont="1" applyFill="1" applyBorder="1" applyAlignment="1">
      <alignment horizontal="left" vertical="center"/>
    </xf>
    <xf numFmtId="168" fontId="7" fillId="7" borderId="18" xfId="0" applyNumberFormat="1" applyFont="1" applyFill="1" applyBorder="1" applyAlignment="1">
      <alignment horizontal="left" vertical="center"/>
    </xf>
    <xf numFmtId="165" fontId="12" fillId="7" borderId="2" xfId="1" quotePrefix="1" applyNumberFormat="1" applyFont="1" applyFill="1" applyBorder="1" applyAlignment="1">
      <alignment horizontal="center" vertical="center"/>
    </xf>
    <xf numFmtId="165" fontId="12" fillId="7" borderId="3" xfId="1" quotePrefix="1" applyNumberFormat="1" applyFont="1" applyFill="1" applyBorder="1" applyAlignment="1">
      <alignment horizontal="center" vertical="center"/>
    </xf>
    <xf numFmtId="165" fontId="12" fillId="7" borderId="1" xfId="1" quotePrefix="1" applyNumberFormat="1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 textRotation="90"/>
    </xf>
    <xf numFmtId="0" fontId="20" fillId="6" borderId="33" xfId="0" applyFont="1" applyFill="1" applyBorder="1" applyAlignment="1">
      <alignment horizontal="center" vertical="center" textRotation="90"/>
    </xf>
    <xf numFmtId="0" fontId="20" fillId="6" borderId="37" xfId="0" applyFont="1" applyFill="1" applyBorder="1" applyAlignment="1">
      <alignment horizontal="center" vertical="center" textRotation="90"/>
    </xf>
    <xf numFmtId="0" fontId="7" fillId="4" borderId="0" xfId="0" applyFont="1" applyFill="1" applyAlignment="1">
      <alignment horizontal="center" vertical="center"/>
    </xf>
    <xf numFmtId="3" fontId="7" fillId="7" borderId="4" xfId="0" applyNumberFormat="1" applyFont="1" applyFill="1" applyBorder="1" applyAlignment="1">
      <alignment horizontal="left" vertical="center"/>
    </xf>
    <xf numFmtId="49" fontId="7" fillId="7" borderId="34" xfId="0" applyNumberFormat="1" applyFont="1" applyFill="1" applyBorder="1" applyAlignment="1">
      <alignment horizontal="left" vertical="center"/>
    </xf>
    <xf numFmtId="49" fontId="7" fillId="7" borderId="21" xfId="0" applyNumberFormat="1" applyFont="1" applyFill="1" applyBorder="1" applyAlignment="1">
      <alignment horizontal="left" vertical="center"/>
    </xf>
    <xf numFmtId="49" fontId="7" fillId="7" borderId="20" xfId="0" applyNumberFormat="1" applyFont="1" applyFill="1" applyBorder="1" applyAlignment="1">
      <alignment horizontal="left" vertical="center"/>
    </xf>
    <xf numFmtId="0" fontId="19" fillId="4" borderId="0" xfId="3" applyFill="1" applyBorder="1" applyAlignment="1" applyProtection="1">
      <alignment horizontal="center" vertical="center"/>
    </xf>
    <xf numFmtId="49" fontId="7" fillId="7" borderId="5" xfId="0" applyNumberFormat="1" applyFont="1" applyFill="1" applyBorder="1" applyAlignment="1">
      <alignment horizontal="left" vertical="center"/>
    </xf>
    <xf numFmtId="49" fontId="7" fillId="7" borderId="6" xfId="0" applyNumberFormat="1" applyFont="1" applyFill="1" applyBorder="1" applyAlignment="1">
      <alignment horizontal="left" vertical="center"/>
    </xf>
    <xf numFmtId="49" fontId="7" fillId="7" borderId="15" xfId="0" applyNumberFormat="1" applyFont="1" applyFill="1" applyBorder="1" applyAlignment="1">
      <alignment horizontal="left" vertical="center"/>
    </xf>
    <xf numFmtId="49" fontId="7" fillId="7" borderId="16" xfId="0" applyNumberFormat="1" applyFont="1" applyFill="1" applyBorder="1" applyAlignment="1">
      <alignment horizontal="left" vertical="center"/>
    </xf>
    <xf numFmtId="168" fontId="7" fillId="7" borderId="15" xfId="0" applyNumberFormat="1" applyFont="1" applyFill="1" applyBorder="1" applyAlignment="1">
      <alignment horizontal="left" vertical="center"/>
    </xf>
    <xf numFmtId="168" fontId="7" fillId="7" borderId="16" xfId="0" applyNumberFormat="1" applyFont="1" applyFill="1" applyBorder="1" applyAlignment="1">
      <alignment horizontal="left" vertical="center"/>
    </xf>
    <xf numFmtId="49" fontId="7" fillId="7" borderId="32" xfId="0" applyNumberFormat="1" applyFont="1" applyFill="1" applyBorder="1" applyAlignment="1">
      <alignment horizontal="left" vertical="center"/>
    </xf>
    <xf numFmtId="49" fontId="7" fillId="7" borderId="29" xfId="0" applyNumberFormat="1" applyFont="1" applyFill="1" applyBorder="1" applyAlignment="1">
      <alignment horizontal="left" vertical="center"/>
    </xf>
    <xf numFmtId="49" fontId="7" fillId="7" borderId="28" xfId="0" applyNumberFormat="1" applyFont="1" applyFill="1" applyBorder="1" applyAlignment="1">
      <alignment horizontal="left" vertical="center"/>
    </xf>
    <xf numFmtId="168" fontId="7" fillId="7" borderId="34" xfId="0" applyNumberFormat="1" applyFont="1" applyFill="1" applyBorder="1" applyAlignment="1">
      <alignment horizontal="left" vertical="center"/>
    </xf>
    <xf numFmtId="168" fontId="7" fillId="7" borderId="21" xfId="0" applyNumberFormat="1" applyFont="1" applyFill="1" applyBorder="1" applyAlignment="1">
      <alignment horizontal="left" vertical="center"/>
    </xf>
    <xf numFmtId="168" fontId="7" fillId="7" borderId="20" xfId="0" applyNumberFormat="1" applyFont="1" applyFill="1" applyBorder="1" applyAlignment="1">
      <alignment horizontal="left" vertical="center"/>
    </xf>
    <xf numFmtId="49" fontId="7" fillId="7" borderId="35" xfId="0" applyNumberFormat="1" applyFont="1" applyFill="1" applyBorder="1" applyAlignment="1">
      <alignment horizontal="left" vertical="center"/>
    </xf>
    <xf numFmtId="49" fontId="7" fillId="7" borderId="22" xfId="0" applyNumberFormat="1" applyFont="1" applyFill="1" applyBorder="1" applyAlignment="1">
      <alignment horizontal="left" vertical="center"/>
    </xf>
    <xf numFmtId="49" fontId="7" fillId="7" borderId="23" xfId="0" applyNumberFormat="1" applyFont="1" applyFill="1" applyBorder="1" applyAlignment="1">
      <alignment horizontal="left" vertical="center"/>
    </xf>
    <xf numFmtId="167" fontId="7" fillId="7" borderId="36" xfId="0" applyNumberFormat="1" applyFont="1" applyFill="1" applyBorder="1" applyAlignment="1">
      <alignment horizontal="left" vertical="center"/>
    </xf>
    <xf numFmtId="167" fontId="7" fillId="7" borderId="25" xfId="0" applyNumberFormat="1" applyFont="1" applyFill="1" applyBorder="1" applyAlignment="1">
      <alignment horizontal="left" vertical="center"/>
    </xf>
    <xf numFmtId="167" fontId="7" fillId="7" borderId="26" xfId="0" applyNumberFormat="1" applyFont="1" applyFill="1" applyBorder="1" applyAlignment="1">
      <alignment horizontal="left" vertical="center"/>
    </xf>
    <xf numFmtId="0" fontId="7" fillId="7" borderId="19" xfId="0" applyFont="1" applyFill="1" applyBorder="1" applyAlignment="1">
      <alignment horizontal="left" vertical="center"/>
    </xf>
    <xf numFmtId="167" fontId="7" fillId="7" borderId="15" xfId="0" applyNumberFormat="1" applyFont="1" applyFill="1" applyBorder="1" applyAlignment="1">
      <alignment horizontal="left" vertical="center"/>
    </xf>
    <xf numFmtId="167" fontId="7" fillId="7" borderId="16" xfId="0" applyNumberFormat="1" applyFont="1" applyFill="1" applyBorder="1" applyAlignment="1">
      <alignment horizontal="left" vertical="center"/>
    </xf>
    <xf numFmtId="49" fontId="7" fillId="5" borderId="0" xfId="0" applyNumberFormat="1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14" fontId="7" fillId="7" borderId="0" xfId="0" applyNumberFormat="1" applyFont="1" applyFill="1" applyAlignment="1">
      <alignment horizontal="left" vertical="center"/>
    </xf>
    <xf numFmtId="14" fontId="2" fillId="7" borderId="30" xfId="0" applyNumberFormat="1" applyFont="1" applyFill="1" applyBorder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 wrapText="1"/>
    </xf>
    <xf numFmtId="0" fontId="2" fillId="5" borderId="40" xfId="0" applyFont="1" applyFill="1" applyBorder="1" applyAlignment="1">
      <alignment horizontal="center" vertical="center"/>
    </xf>
    <xf numFmtId="0" fontId="2" fillId="5" borderId="4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49" fontId="7" fillId="7" borderId="38" xfId="0" applyNumberFormat="1" applyFont="1" applyFill="1" applyBorder="1" applyAlignment="1">
      <alignment horizontal="left" vertical="center"/>
    </xf>
    <xf numFmtId="49" fontId="7" fillId="7" borderId="27" xfId="0" applyNumberFormat="1" applyFont="1" applyFill="1" applyBorder="1" applyAlignment="1">
      <alignment horizontal="left" vertical="center"/>
    </xf>
    <xf numFmtId="49" fontId="7" fillId="7" borderId="24" xfId="0" applyNumberFormat="1" applyFont="1" applyFill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49" fontId="7" fillId="7" borderId="17" xfId="0" applyNumberFormat="1" applyFont="1" applyFill="1" applyBorder="1" applyAlignment="1">
      <alignment horizontal="left" vertical="center"/>
    </xf>
    <xf numFmtId="49" fontId="7" fillId="7" borderId="18" xfId="0" applyNumberFormat="1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</cellXfs>
  <cellStyles count="4">
    <cellStyle name="Lien hypertexte" xfId="3" builtinId="8"/>
    <cellStyle name="Milliers" xfId="1" builtinId="3"/>
    <cellStyle name="Monétaire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55</xdr:row>
          <xdr:rowOff>133350</xdr:rowOff>
        </xdr:from>
        <xdr:to>
          <xdr:col>0</xdr:col>
          <xdr:colOff>476250</xdr:colOff>
          <xdr:row>57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2</xdr:row>
          <xdr:rowOff>114300</xdr:rowOff>
        </xdr:from>
        <xdr:to>
          <xdr:col>6</xdr:col>
          <xdr:colOff>38100</xdr:colOff>
          <xdr:row>4</xdr:row>
          <xdr:rowOff>95250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56</xdr:row>
          <xdr:rowOff>142875</xdr:rowOff>
        </xdr:from>
        <xdr:to>
          <xdr:col>0</xdr:col>
          <xdr:colOff>476250</xdr:colOff>
          <xdr:row>58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476251</xdr:colOff>
      <xdr:row>0</xdr:row>
      <xdr:rowOff>29481</xdr:rowOff>
    </xdr:from>
    <xdr:to>
      <xdr:col>0</xdr:col>
      <xdr:colOff>1279071</xdr:colOff>
      <xdr:row>3</xdr:row>
      <xdr:rowOff>40821</xdr:rowOff>
    </xdr:to>
    <xdr:pic>
      <xdr:nvPicPr>
        <xdr:cNvPr id="15" name="Image 14" descr="MDP_LogoSign-300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9481"/>
          <a:ext cx="802820" cy="88219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435428</xdr:colOff>
      <xdr:row>40</xdr:row>
      <xdr:rowOff>153276</xdr:rowOff>
    </xdr:from>
    <xdr:to>
      <xdr:col>0</xdr:col>
      <xdr:colOff>1012371</xdr:colOff>
      <xdr:row>41</xdr:row>
      <xdr:rowOff>761824</xdr:rowOff>
    </xdr:to>
    <xdr:pic>
      <xdr:nvPicPr>
        <xdr:cNvPr id="27" name="Image 26" descr="Médaille d'honneur du travail 4 grades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481" t="23293" r="7297" b="8844"/>
        <a:stretch/>
      </xdr:blipFill>
      <xdr:spPr bwMode="auto">
        <a:xfrm>
          <a:off x="435428" y="12508562"/>
          <a:ext cx="576943" cy="1490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538843</xdr:colOff>
      <xdr:row>32</xdr:row>
      <xdr:rowOff>66582</xdr:rowOff>
    </xdr:from>
    <xdr:to>
      <xdr:col>0</xdr:col>
      <xdr:colOff>1001486</xdr:colOff>
      <xdr:row>32</xdr:row>
      <xdr:rowOff>979715</xdr:rowOff>
    </xdr:to>
    <xdr:grpSp>
      <xdr:nvGrpSpPr>
        <xdr:cNvPr id="2" name="Grou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538843" y="8489403"/>
          <a:ext cx="462643" cy="913133"/>
          <a:chOff x="555625" y="6901109"/>
          <a:chExt cx="492125" cy="1236814"/>
        </a:xfrm>
      </xdr:grpSpPr>
      <xdr:pic>
        <xdr:nvPicPr>
          <xdr:cNvPr id="30" name="Image 29" descr="Médaille d'honneur du travail 4 grades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684" t="24956" r="77852" b="11121"/>
          <a:stretch/>
        </xdr:blipFill>
        <xdr:spPr bwMode="auto">
          <a:xfrm>
            <a:off x="555625" y="6901109"/>
            <a:ext cx="492125" cy="12368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31" name="Image 30" descr="Médaille d'honneur du travail détails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457" t="23205" r="65326" b="27321"/>
          <a:stretch/>
        </xdr:blipFill>
        <xdr:spPr bwMode="auto">
          <a:xfrm>
            <a:off x="577457" y="7673578"/>
            <a:ext cx="422667" cy="418201"/>
          </a:xfrm>
          <a:prstGeom prst="ellipse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0</xdr:col>
      <xdr:colOff>555170</xdr:colOff>
      <xdr:row>34</xdr:row>
      <xdr:rowOff>130784</xdr:rowOff>
    </xdr:from>
    <xdr:to>
      <xdr:col>0</xdr:col>
      <xdr:colOff>884918</xdr:colOff>
      <xdr:row>34</xdr:row>
      <xdr:rowOff>924346</xdr:rowOff>
    </xdr:to>
    <xdr:pic>
      <xdr:nvPicPr>
        <xdr:cNvPr id="32" name="Image 31" descr="Médaille d'honneur du travail 4 grades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02" t="23380" r="55809" b="10070"/>
        <a:stretch/>
      </xdr:blipFill>
      <xdr:spPr bwMode="auto">
        <a:xfrm>
          <a:off x="555170" y="9710213"/>
          <a:ext cx="326573" cy="790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445494</xdr:colOff>
      <xdr:row>36</xdr:row>
      <xdr:rowOff>207218</xdr:rowOff>
    </xdr:from>
    <xdr:to>
      <xdr:col>0</xdr:col>
      <xdr:colOff>1020081</xdr:colOff>
      <xdr:row>37</xdr:row>
      <xdr:rowOff>716115</xdr:rowOff>
    </xdr:to>
    <xdr:pic>
      <xdr:nvPicPr>
        <xdr:cNvPr id="33" name="Image 32" descr="Médaille d'honneur du travail 4 grades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146" t="23118" r="31173" b="8143"/>
        <a:stretch/>
      </xdr:blipFill>
      <xdr:spPr bwMode="auto">
        <a:xfrm>
          <a:off x="445494" y="10799018"/>
          <a:ext cx="577762" cy="1393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1200150</xdr:colOff>
          <xdr:row>17</xdr:row>
          <xdr:rowOff>142875</xdr:rowOff>
        </xdr:from>
        <xdr:to>
          <xdr:col>7</xdr:col>
          <xdr:colOff>0</xdr:colOff>
          <xdr:row>19</xdr:row>
          <xdr:rowOff>57150</xdr:rowOff>
        </xdr:to>
        <xdr:sp macro="" textlink="">
          <xdr:nvSpPr>
            <xdr:cNvPr id="2056" name="Check Box 5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1209675</xdr:colOff>
          <xdr:row>2</xdr:row>
          <xdr:rowOff>114300</xdr:rowOff>
        </xdr:from>
        <xdr:to>
          <xdr:col>7</xdr:col>
          <xdr:colOff>0</xdr:colOff>
          <xdr:row>4</xdr:row>
          <xdr:rowOff>95250</xdr:rowOff>
        </xdr:to>
        <xdr:sp macro="" textlink="">
          <xdr:nvSpPr>
            <xdr:cNvPr id="2057" name="Check Box 6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476251</xdr:colOff>
      <xdr:row>0</xdr:row>
      <xdr:rowOff>29481</xdr:rowOff>
    </xdr:from>
    <xdr:to>
      <xdr:col>0</xdr:col>
      <xdr:colOff>1279071</xdr:colOff>
      <xdr:row>3</xdr:row>
      <xdr:rowOff>40821</xdr:rowOff>
    </xdr:to>
    <xdr:pic>
      <xdr:nvPicPr>
        <xdr:cNvPr id="18" name="Image 17" descr="MDP_LogoSign-300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29481"/>
          <a:ext cx="802820" cy="88764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790575</xdr:colOff>
          <xdr:row>2</xdr:row>
          <xdr:rowOff>123825</xdr:rowOff>
        </xdr:from>
        <xdr:to>
          <xdr:col>9</xdr:col>
          <xdr:colOff>180975</xdr:colOff>
          <xdr:row>4</xdr:row>
          <xdr:rowOff>104775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printerSettings" Target="../printerSettings/printerSettings2.bin"/><Relationship Id="rId7" Type="http://schemas.openxmlformats.org/officeDocument/2006/relationships/ctrlProp" Target="../ctrlProps/ctrlProp2.xml"/><Relationship Id="rId2" Type="http://schemas.openxmlformats.org/officeDocument/2006/relationships/hyperlink" Target="mailto:mht@monnaiedeparis.fr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5" Type="http://schemas.openxmlformats.org/officeDocument/2006/relationships/vmlDrawing" Target="../drawings/vmlDrawing1.vml"/><Relationship Id="rId10" Type="http://schemas.openxmlformats.org/officeDocument/2006/relationships/ctrlProp" Target="../ctrlProps/ctrlProp5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rgb="FFFF0000"/>
    <pageSetUpPr fitToPage="1"/>
  </sheetPr>
  <dimension ref="A1:XFC208"/>
  <sheetViews>
    <sheetView showGridLines="0" tabSelected="1" showRuler="0" zoomScale="70" zoomScaleNormal="70" zoomScaleSheetLayoutView="70" zoomScalePageLayoutView="60" workbookViewId="0">
      <selection activeCell="E5" sqref="E5"/>
    </sheetView>
  </sheetViews>
  <sheetFormatPr baseColWidth="10" defaultColWidth="0" defaultRowHeight="14.25" zeroHeight="1" x14ac:dyDescent="0.25"/>
  <cols>
    <col min="1" max="1" width="25.7109375" style="1" customWidth="1"/>
    <col min="2" max="2" width="24" style="1" customWidth="1"/>
    <col min="3" max="3" width="30.140625" style="1" customWidth="1"/>
    <col min="4" max="4" width="37.42578125" style="1" customWidth="1"/>
    <col min="5" max="5" width="18.28515625" style="1" customWidth="1"/>
    <col min="6" max="6" width="3" style="1" customWidth="1"/>
    <col min="7" max="7" width="15" style="1" customWidth="1"/>
    <col min="8" max="8" width="12.28515625" style="1" customWidth="1"/>
    <col min="9" max="9" width="14.7109375" style="1" bestFit="1" customWidth="1"/>
    <col min="10" max="10" width="12.7109375" style="1" customWidth="1"/>
    <col min="11" max="11" width="16.140625" style="1" customWidth="1"/>
    <col min="12" max="16381" width="11.42578125" style="1" hidden="1"/>
    <col min="16382" max="16382" width="3.7109375" style="1" hidden="1" customWidth="1"/>
    <col min="16383" max="16383" width="7.140625" style="1" hidden="1" customWidth="1"/>
    <col min="16384" max="16384" width="11.140625" style="1" hidden="1" customWidth="1"/>
  </cols>
  <sheetData>
    <row r="1" spans="1:11" ht="24.95" customHeight="1" x14ac:dyDescent="0.25">
      <c r="B1" s="53" t="s">
        <v>56</v>
      </c>
    </row>
    <row r="2" spans="1:11" ht="24.95" customHeight="1" x14ac:dyDescent="0.25">
      <c r="B2" s="90" t="s">
        <v>46</v>
      </c>
      <c r="C2" s="91"/>
      <c r="D2" s="91"/>
      <c r="E2" s="92"/>
      <c r="F2" s="92"/>
      <c r="G2" s="91"/>
      <c r="H2" s="91"/>
      <c r="I2" s="91"/>
      <c r="J2" s="91"/>
      <c r="K2" s="91"/>
    </row>
    <row r="3" spans="1:11" ht="20.100000000000001" customHeight="1" x14ac:dyDescent="0.25">
      <c r="B3" s="24" t="s">
        <v>81</v>
      </c>
      <c r="E3" s="2"/>
      <c r="F3" s="2"/>
      <c r="G3" s="21" t="s">
        <v>42</v>
      </c>
      <c r="I3" s="3"/>
      <c r="J3" s="3"/>
      <c r="K3" s="3"/>
    </row>
    <row r="4" spans="1:11" ht="20.100000000000001" customHeight="1" thickBot="1" x14ac:dyDescent="0.3">
      <c r="A4" s="24"/>
      <c r="E4" s="2"/>
      <c r="F4" s="2"/>
      <c r="G4" s="6" t="s">
        <v>44</v>
      </c>
      <c r="H4" s="3"/>
      <c r="I4" s="3"/>
      <c r="J4" s="6" t="s">
        <v>57</v>
      </c>
      <c r="K4" s="3"/>
    </row>
    <row r="5" spans="1:11" ht="19.5" customHeight="1" x14ac:dyDescent="0.25">
      <c r="E5" s="7" t="s">
        <v>26</v>
      </c>
      <c r="F5" s="100" t="s">
        <v>40</v>
      </c>
      <c r="G5" s="115"/>
      <c r="H5" s="116"/>
      <c r="I5" s="116"/>
      <c r="J5" s="116"/>
      <c r="K5" s="117"/>
    </row>
    <row r="6" spans="1:11" ht="20.100000000000001" customHeight="1" x14ac:dyDescent="0.25">
      <c r="A6" s="24"/>
      <c r="B6" s="103" t="s">
        <v>35</v>
      </c>
      <c r="C6" s="103"/>
      <c r="D6" s="84"/>
      <c r="E6" s="7" t="s">
        <v>58</v>
      </c>
      <c r="F6" s="101"/>
      <c r="G6" s="118"/>
      <c r="H6" s="119"/>
      <c r="I6" s="119"/>
      <c r="J6" s="119"/>
      <c r="K6" s="120"/>
    </row>
    <row r="7" spans="1:11" ht="20.100000000000001" customHeight="1" x14ac:dyDescent="0.25">
      <c r="A7" s="24"/>
      <c r="B7" s="103" t="s">
        <v>7</v>
      </c>
      <c r="C7" s="103"/>
      <c r="D7" s="84"/>
      <c r="E7" s="7" t="s">
        <v>32</v>
      </c>
      <c r="F7" s="101"/>
      <c r="G7" s="118"/>
      <c r="H7" s="119"/>
      <c r="I7" s="119"/>
      <c r="J7" s="119"/>
      <c r="K7" s="120"/>
    </row>
    <row r="8" spans="1:11" ht="20.100000000000001" customHeight="1" thickBot="1" x14ac:dyDescent="0.3">
      <c r="A8" s="24"/>
      <c r="B8" s="108" t="s">
        <v>36</v>
      </c>
      <c r="C8" s="103"/>
      <c r="D8" s="84"/>
      <c r="E8" s="7" t="s">
        <v>33</v>
      </c>
      <c r="F8" s="101"/>
      <c r="G8" s="121"/>
      <c r="H8" s="122"/>
      <c r="I8" s="122"/>
      <c r="J8" s="122"/>
      <c r="K8" s="123"/>
    </row>
    <row r="9" spans="1:11" ht="20.100000000000001" customHeight="1" x14ac:dyDescent="0.25">
      <c r="B9" s="103" t="s">
        <v>79</v>
      </c>
      <c r="C9" s="103"/>
      <c r="D9" s="84"/>
      <c r="E9" s="7" t="s">
        <v>26</v>
      </c>
      <c r="F9" s="101"/>
      <c r="G9" s="115"/>
      <c r="H9" s="116"/>
      <c r="I9" s="116"/>
      <c r="J9" s="116"/>
      <c r="K9" s="117"/>
    </row>
    <row r="10" spans="1:11" ht="20.100000000000001" customHeight="1" x14ac:dyDescent="0.25">
      <c r="E10" s="7" t="s">
        <v>27</v>
      </c>
      <c r="F10" s="101"/>
      <c r="G10" s="105"/>
      <c r="H10" s="106"/>
      <c r="I10" s="106"/>
      <c r="J10" s="106"/>
      <c r="K10" s="107"/>
    </row>
    <row r="11" spans="1:11" ht="20.100000000000001" customHeight="1" thickBot="1" x14ac:dyDescent="0.3">
      <c r="B11" s="5" t="s">
        <v>41</v>
      </c>
      <c r="E11" s="7" t="s">
        <v>28</v>
      </c>
      <c r="F11" s="101"/>
      <c r="G11" s="105"/>
      <c r="H11" s="106"/>
      <c r="I11" s="106"/>
      <c r="J11" s="106"/>
      <c r="K11" s="107"/>
    </row>
    <row r="12" spans="1:11" ht="20.100000000000001" customHeight="1" x14ac:dyDescent="0.25">
      <c r="A12" s="7" t="s">
        <v>31</v>
      </c>
      <c r="B12" s="109"/>
      <c r="C12" s="110"/>
      <c r="D12" s="85"/>
      <c r="E12" s="7" t="s">
        <v>45</v>
      </c>
      <c r="F12" s="101"/>
      <c r="G12" s="121"/>
      <c r="H12" s="122"/>
      <c r="I12" s="122"/>
      <c r="J12" s="122"/>
      <c r="K12" s="123"/>
    </row>
    <row r="13" spans="1:11" ht="20.100000000000001" customHeight="1" x14ac:dyDescent="0.25">
      <c r="A13" s="7" t="s">
        <v>34</v>
      </c>
      <c r="B13" s="111"/>
      <c r="C13" s="112"/>
      <c r="D13" s="85"/>
      <c r="E13" s="7" t="s">
        <v>29</v>
      </c>
      <c r="F13" s="101"/>
      <c r="G13" s="124"/>
      <c r="H13" s="125"/>
      <c r="I13" s="125"/>
      <c r="J13" s="125"/>
      <c r="K13" s="126"/>
    </row>
    <row r="14" spans="1:11" ht="20.100000000000001" customHeight="1" thickBot="1" x14ac:dyDescent="0.3">
      <c r="A14" s="7" t="s">
        <v>32</v>
      </c>
      <c r="B14" s="113"/>
      <c r="C14" s="114"/>
      <c r="D14" s="86"/>
      <c r="E14" s="7" t="s">
        <v>30</v>
      </c>
      <c r="F14" s="102"/>
      <c r="G14" s="141"/>
      <c r="H14" s="142"/>
      <c r="I14" s="142"/>
      <c r="J14" s="142"/>
      <c r="K14" s="143"/>
    </row>
    <row r="15" spans="1:11" ht="20.100000000000001" customHeight="1" thickBot="1" x14ac:dyDescent="0.3">
      <c r="A15" s="7" t="s">
        <v>33</v>
      </c>
      <c r="B15" s="95"/>
      <c r="C15" s="96"/>
      <c r="D15" s="86"/>
      <c r="E15" s="54"/>
      <c r="F15" s="55"/>
      <c r="G15" s="56"/>
      <c r="H15" s="56"/>
      <c r="I15" s="56"/>
      <c r="J15" s="56"/>
      <c r="K15" s="56"/>
    </row>
    <row r="16" spans="1:11" ht="20.100000000000001" customHeight="1" x14ac:dyDescent="0.25">
      <c r="A16" s="54"/>
      <c r="B16" s="57"/>
      <c r="C16" s="57"/>
      <c r="D16" s="86"/>
      <c r="E16" s="7" t="s">
        <v>3</v>
      </c>
      <c r="F16" s="104"/>
      <c r="G16" s="104"/>
      <c r="H16" s="104"/>
      <c r="I16" s="104"/>
      <c r="J16" s="104"/>
      <c r="K16" s="104"/>
    </row>
    <row r="17" spans="1:97" ht="20.100000000000001" customHeight="1" thickBot="1" x14ac:dyDescent="0.3">
      <c r="A17" s="54"/>
      <c r="B17" s="130"/>
      <c r="C17" s="130"/>
      <c r="D17" s="85"/>
      <c r="E17" s="7" t="s">
        <v>4</v>
      </c>
      <c r="F17" s="127"/>
      <c r="G17" s="127"/>
      <c r="H17" s="104"/>
      <c r="I17" s="104"/>
      <c r="J17" s="104"/>
      <c r="K17" s="104"/>
    </row>
    <row r="18" spans="1:97" ht="20.100000000000001" customHeight="1" x14ac:dyDescent="0.25">
      <c r="A18" s="7" t="s">
        <v>26</v>
      </c>
      <c r="B18" s="109"/>
      <c r="C18" s="110"/>
      <c r="D18" s="85"/>
      <c r="G18" s="21" t="s">
        <v>43</v>
      </c>
    </row>
    <row r="19" spans="1:97" ht="20.100000000000001" customHeight="1" thickBot="1" x14ac:dyDescent="0.3">
      <c r="A19" s="7" t="s">
        <v>27</v>
      </c>
      <c r="B19" s="111"/>
      <c r="C19" s="112"/>
      <c r="D19" s="85"/>
      <c r="G19" s="6" t="s">
        <v>44</v>
      </c>
    </row>
    <row r="20" spans="1:97" ht="20.100000000000001" customHeight="1" x14ac:dyDescent="0.25">
      <c r="A20" s="7"/>
      <c r="B20" s="93"/>
      <c r="C20" s="94"/>
      <c r="D20" s="85"/>
      <c r="E20" s="7" t="s">
        <v>26</v>
      </c>
      <c r="F20" s="100" t="s">
        <v>40</v>
      </c>
      <c r="G20" s="115"/>
      <c r="H20" s="116"/>
      <c r="I20" s="116"/>
      <c r="J20" s="116"/>
      <c r="K20" s="117"/>
    </row>
    <row r="21" spans="1:97" ht="20.100000000000001" customHeight="1" x14ac:dyDescent="0.25">
      <c r="A21" s="7" t="s">
        <v>28</v>
      </c>
      <c r="B21" s="111"/>
      <c r="C21" s="112"/>
      <c r="D21" s="85"/>
      <c r="E21" s="7" t="s">
        <v>58</v>
      </c>
      <c r="F21" s="101"/>
      <c r="G21" s="118"/>
      <c r="H21" s="119"/>
      <c r="I21" s="119"/>
      <c r="J21" s="119"/>
      <c r="K21" s="120"/>
    </row>
    <row r="22" spans="1:97" ht="20.100000000000001" customHeight="1" x14ac:dyDescent="0.25">
      <c r="A22" s="7" t="s">
        <v>45</v>
      </c>
      <c r="B22" s="111"/>
      <c r="C22" s="112"/>
      <c r="D22" s="85"/>
      <c r="E22" s="7" t="s">
        <v>32</v>
      </c>
      <c r="F22" s="101"/>
      <c r="G22" s="118"/>
      <c r="H22" s="119"/>
      <c r="I22" s="119"/>
      <c r="J22" s="119"/>
      <c r="K22" s="120"/>
    </row>
    <row r="23" spans="1:97" ht="20.100000000000001" customHeight="1" thickBot="1" x14ac:dyDescent="0.3">
      <c r="A23" s="7" t="s">
        <v>29</v>
      </c>
      <c r="B23" s="128"/>
      <c r="C23" s="129"/>
      <c r="D23" s="87"/>
      <c r="E23" s="7" t="s">
        <v>33</v>
      </c>
      <c r="F23" s="101"/>
      <c r="G23" s="121"/>
      <c r="H23" s="122"/>
      <c r="I23" s="122"/>
      <c r="J23" s="122"/>
      <c r="K23" s="123"/>
    </row>
    <row r="24" spans="1:97" ht="20.100000000000001" customHeight="1" thickBot="1" x14ac:dyDescent="0.3">
      <c r="A24" s="7" t="s">
        <v>30</v>
      </c>
      <c r="B24" s="145"/>
      <c r="C24" s="146"/>
      <c r="D24" s="85"/>
      <c r="E24" s="7" t="s">
        <v>26</v>
      </c>
      <c r="F24" s="101"/>
      <c r="G24" s="115"/>
      <c r="H24" s="116"/>
      <c r="I24" s="116"/>
      <c r="J24" s="116"/>
      <c r="K24" s="117"/>
    </row>
    <row r="25" spans="1:97" ht="20.100000000000001" customHeight="1" x14ac:dyDescent="0.25">
      <c r="B25" s="6"/>
      <c r="C25" s="6"/>
      <c r="D25" s="6"/>
      <c r="E25" s="7" t="s">
        <v>27</v>
      </c>
      <c r="F25" s="101"/>
      <c r="G25" s="105"/>
      <c r="H25" s="106"/>
      <c r="I25" s="106"/>
      <c r="J25" s="106"/>
      <c r="K25" s="107"/>
    </row>
    <row r="26" spans="1:97" ht="20.100000000000001" customHeight="1" x14ac:dyDescent="0.25">
      <c r="A26" s="7" t="s">
        <v>3</v>
      </c>
      <c r="B26" s="104"/>
      <c r="C26" s="104"/>
      <c r="D26" s="88"/>
      <c r="E26" s="7" t="s">
        <v>28</v>
      </c>
      <c r="F26" s="101"/>
      <c r="G26" s="105"/>
      <c r="H26" s="106"/>
      <c r="I26" s="106"/>
      <c r="J26" s="106"/>
      <c r="K26" s="107"/>
    </row>
    <row r="27" spans="1:97" ht="20.100000000000001" customHeight="1" x14ac:dyDescent="0.25">
      <c r="A27" s="7" t="s">
        <v>4</v>
      </c>
      <c r="B27" s="127"/>
      <c r="C27" s="127"/>
      <c r="D27" s="89"/>
      <c r="E27" s="7" t="s">
        <v>45</v>
      </c>
      <c r="F27" s="101"/>
      <c r="G27" s="121"/>
      <c r="H27" s="122"/>
      <c r="I27" s="122"/>
      <c r="J27" s="122"/>
      <c r="K27" s="123"/>
    </row>
    <row r="28" spans="1:97" ht="20.100000000000001" customHeight="1" x14ac:dyDescent="0.25">
      <c r="A28" s="7" t="s">
        <v>13</v>
      </c>
      <c r="B28" s="147"/>
      <c r="C28" s="147"/>
      <c r="D28" s="52"/>
      <c r="E28" s="7" t="s">
        <v>29</v>
      </c>
      <c r="F28" s="101"/>
      <c r="G28" s="124"/>
      <c r="H28" s="125"/>
      <c r="I28" s="125"/>
      <c r="J28" s="125"/>
      <c r="K28" s="126"/>
    </row>
    <row r="29" spans="1:97" ht="20.100000000000001" customHeight="1" thickBot="1" x14ac:dyDescent="0.3">
      <c r="A29" s="7" t="s">
        <v>12</v>
      </c>
      <c r="B29" s="147"/>
      <c r="C29" s="147"/>
      <c r="D29" s="52"/>
      <c r="E29" s="7" t="s">
        <v>30</v>
      </c>
      <c r="F29" s="102"/>
      <c r="G29" s="141"/>
      <c r="H29" s="142"/>
      <c r="I29" s="142"/>
      <c r="J29" s="142"/>
      <c r="K29" s="143"/>
    </row>
    <row r="30" spans="1:97" ht="34.5" customHeight="1" x14ac:dyDescent="0.25">
      <c r="A30" s="144" t="s">
        <v>59</v>
      </c>
      <c r="B30" s="144"/>
      <c r="C30" s="52"/>
      <c r="D30" s="52"/>
      <c r="E30" s="54"/>
      <c r="F30" s="55"/>
      <c r="G30" s="56"/>
      <c r="H30" s="56"/>
      <c r="I30" s="56"/>
      <c r="J30" s="56"/>
      <c r="K30" s="56"/>
    </row>
    <row r="31" spans="1:97" ht="30" customHeight="1" x14ac:dyDescent="0.25">
      <c r="A31" s="144"/>
      <c r="B31" s="144"/>
      <c r="C31" s="47" t="s">
        <v>18</v>
      </c>
      <c r="D31" s="47" t="s">
        <v>67</v>
      </c>
      <c r="E31" s="47" t="s">
        <v>19</v>
      </c>
      <c r="F31" s="47"/>
      <c r="G31" s="47" t="s">
        <v>5</v>
      </c>
      <c r="H31" s="48" t="s">
        <v>15</v>
      </c>
      <c r="I31" s="48" t="s">
        <v>20</v>
      </c>
      <c r="J31" s="48" t="s">
        <v>16</v>
      </c>
      <c r="K31" s="48" t="s">
        <v>17</v>
      </c>
    </row>
    <row r="32" spans="1:97" s="26" customFormat="1" ht="29.25" customHeight="1" x14ac:dyDescent="0.25">
      <c r="A32" s="135" t="s">
        <v>52</v>
      </c>
      <c r="B32" s="135"/>
      <c r="C32" s="135"/>
      <c r="D32" s="58"/>
      <c r="E32" s="49"/>
      <c r="F32" s="49"/>
      <c r="G32" s="49"/>
      <c r="H32" s="49"/>
      <c r="I32" s="49"/>
      <c r="J32" s="49"/>
      <c r="K32" s="49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</row>
    <row r="33" spans="1:97" ht="80.099999999999994" customHeight="1" x14ac:dyDescent="0.25">
      <c r="A33" s="66"/>
      <c r="B33" s="138" t="s">
        <v>38</v>
      </c>
      <c r="C33" s="138" t="s">
        <v>10</v>
      </c>
      <c r="D33" s="59" t="s">
        <v>68</v>
      </c>
      <c r="E33" s="67" t="s">
        <v>63</v>
      </c>
      <c r="F33" s="68"/>
      <c r="G33" s="97">
        <v>0</v>
      </c>
      <c r="H33" s="69">
        <v>58.33</v>
      </c>
      <c r="I33" s="69">
        <f t="shared" ref="I33:I44" si="0">H33*1.2</f>
        <v>69.995999999999995</v>
      </c>
      <c r="J33" s="70">
        <f t="shared" ref="J33:J44" si="1">IF(ISBLANK(G33)," ",G33*H33)</f>
        <v>0</v>
      </c>
      <c r="K33" s="71">
        <f>IF(ISBLANK(G33)," ",G33*I33)</f>
        <v>0</v>
      </c>
    </row>
    <row r="34" spans="1:97" ht="80.099999999999994" customHeight="1" x14ac:dyDescent="0.25">
      <c r="A34" s="75"/>
      <c r="B34" s="139"/>
      <c r="C34" s="139"/>
      <c r="D34" s="60" t="s">
        <v>69</v>
      </c>
      <c r="E34" s="76" t="s">
        <v>70</v>
      </c>
      <c r="F34" s="77"/>
      <c r="G34" s="98">
        <v>0</v>
      </c>
      <c r="H34" s="78">
        <v>63.33</v>
      </c>
      <c r="I34" s="78">
        <f>H34*1.2</f>
        <v>75.995999999999995</v>
      </c>
      <c r="J34" s="70">
        <f t="shared" si="1"/>
        <v>0</v>
      </c>
      <c r="K34" s="71">
        <f t="shared" ref="K34:K44" si="2">IF(ISBLANK(G34)," ",G34*I34)</f>
        <v>0</v>
      </c>
    </row>
    <row r="35" spans="1:97" ht="80.099999999999994" customHeight="1" x14ac:dyDescent="0.25">
      <c r="A35" s="81"/>
      <c r="B35" s="138" t="s">
        <v>39</v>
      </c>
      <c r="C35" s="138" t="s">
        <v>11</v>
      </c>
      <c r="D35" s="60" t="s">
        <v>68</v>
      </c>
      <c r="E35" s="76" t="s">
        <v>64</v>
      </c>
      <c r="F35" s="77"/>
      <c r="G35" s="98">
        <v>0</v>
      </c>
      <c r="H35" s="78">
        <v>60</v>
      </c>
      <c r="I35" s="78">
        <f>H35*1.2</f>
        <v>72</v>
      </c>
      <c r="J35" s="79">
        <f t="shared" si="1"/>
        <v>0</v>
      </c>
      <c r="K35" s="71">
        <f t="shared" si="2"/>
        <v>0</v>
      </c>
    </row>
    <row r="36" spans="1:97" ht="80.099999999999994" customHeight="1" x14ac:dyDescent="0.25">
      <c r="A36" s="72"/>
      <c r="B36" s="139"/>
      <c r="C36" s="139"/>
      <c r="D36" s="73" t="s">
        <v>69</v>
      </c>
      <c r="E36" s="39" t="s">
        <v>71</v>
      </c>
      <c r="F36" s="40"/>
      <c r="G36" s="99">
        <v>0</v>
      </c>
      <c r="H36" s="41">
        <v>65</v>
      </c>
      <c r="I36" s="41">
        <f>H36*1.2</f>
        <v>78</v>
      </c>
      <c r="J36" s="43">
        <f t="shared" si="1"/>
        <v>0</v>
      </c>
      <c r="K36" s="71">
        <f t="shared" si="2"/>
        <v>0</v>
      </c>
    </row>
    <row r="37" spans="1:97" ht="69.95" customHeight="1" x14ac:dyDescent="0.25">
      <c r="A37" s="136"/>
      <c r="B37" s="138" t="s">
        <v>60</v>
      </c>
      <c r="C37" s="138" t="s">
        <v>11</v>
      </c>
      <c r="D37" s="59" t="s">
        <v>68</v>
      </c>
      <c r="E37" s="67" t="s">
        <v>65</v>
      </c>
      <c r="F37" s="68"/>
      <c r="G37" s="97">
        <v>0</v>
      </c>
      <c r="H37" s="69">
        <v>82.5</v>
      </c>
      <c r="I37" s="69">
        <f t="shared" si="0"/>
        <v>99</v>
      </c>
      <c r="J37" s="70">
        <f t="shared" si="1"/>
        <v>0</v>
      </c>
      <c r="K37" s="71">
        <f t="shared" si="2"/>
        <v>0</v>
      </c>
    </row>
    <row r="38" spans="1:97" ht="69.95" customHeight="1" x14ac:dyDescent="0.25">
      <c r="A38" s="137"/>
      <c r="B38" s="140"/>
      <c r="C38" s="139"/>
      <c r="D38" s="60" t="s">
        <v>69</v>
      </c>
      <c r="E38" s="76" t="s">
        <v>72</v>
      </c>
      <c r="F38" s="77"/>
      <c r="G38" s="98">
        <v>0</v>
      </c>
      <c r="H38" s="78">
        <v>87.5</v>
      </c>
      <c r="I38" s="78">
        <f t="shared" si="0"/>
        <v>105</v>
      </c>
      <c r="J38" s="79">
        <f t="shared" si="1"/>
        <v>0</v>
      </c>
      <c r="K38" s="80">
        <f t="shared" si="2"/>
        <v>0</v>
      </c>
    </row>
    <row r="39" spans="1:97" ht="69.95" customHeight="1" x14ac:dyDescent="0.25">
      <c r="A39" s="137"/>
      <c r="B39" s="140"/>
      <c r="C39" s="82" t="s">
        <v>62</v>
      </c>
      <c r="D39" s="60" t="s">
        <v>68</v>
      </c>
      <c r="E39" s="76" t="s">
        <v>76</v>
      </c>
      <c r="F39" s="68"/>
      <c r="G39" s="97">
        <v>0</v>
      </c>
      <c r="H39" s="69">
        <v>1158.33</v>
      </c>
      <c r="I39" s="69">
        <f t="shared" si="0"/>
        <v>1389.9959999999999</v>
      </c>
      <c r="J39" s="70">
        <f t="shared" ref="J39" si="3">IF(ISBLANK(G39)," ",G39*H39)</f>
        <v>0</v>
      </c>
      <c r="K39" s="71">
        <f t="shared" ref="K39" si="4">IF(ISBLANK(G39)," ",G39*I39)</f>
        <v>0</v>
      </c>
    </row>
    <row r="40" spans="1:97" ht="69.95" customHeight="1" x14ac:dyDescent="0.25">
      <c r="A40" s="137"/>
      <c r="B40" s="140"/>
      <c r="C40" s="82" t="s">
        <v>62</v>
      </c>
      <c r="D40" s="60" t="s">
        <v>78</v>
      </c>
      <c r="E40" s="76" t="s">
        <v>73</v>
      </c>
      <c r="F40" s="68"/>
      <c r="G40" s="97"/>
      <c r="H40" s="69">
        <v>1163.33</v>
      </c>
      <c r="I40" s="69">
        <f t="shared" si="0"/>
        <v>1395.9959999999999</v>
      </c>
      <c r="J40" s="70" t="str">
        <f t="shared" si="1"/>
        <v xml:space="preserve"> </v>
      </c>
      <c r="K40" s="71" t="str">
        <f t="shared" si="2"/>
        <v xml:space="preserve"> </v>
      </c>
    </row>
    <row r="41" spans="1:97" ht="69.95" customHeight="1" x14ac:dyDescent="0.25">
      <c r="A41" s="136"/>
      <c r="B41" s="138" t="s">
        <v>61</v>
      </c>
      <c r="C41" s="138" t="s">
        <v>11</v>
      </c>
      <c r="D41" s="60" t="s">
        <v>68</v>
      </c>
      <c r="E41" s="76" t="s">
        <v>66</v>
      </c>
      <c r="F41" s="77"/>
      <c r="G41" s="98">
        <v>0</v>
      </c>
      <c r="H41" s="78">
        <v>93.33</v>
      </c>
      <c r="I41" s="78">
        <f t="shared" si="0"/>
        <v>111.996</v>
      </c>
      <c r="J41" s="79">
        <f t="shared" si="1"/>
        <v>0</v>
      </c>
      <c r="K41" s="80">
        <f t="shared" si="2"/>
        <v>0</v>
      </c>
    </row>
    <row r="42" spans="1:97" ht="69.95" customHeight="1" x14ac:dyDescent="0.25">
      <c r="A42" s="137"/>
      <c r="B42" s="140"/>
      <c r="C42" s="139"/>
      <c r="D42" s="73" t="s">
        <v>69</v>
      </c>
      <c r="E42" s="39" t="s">
        <v>74</v>
      </c>
      <c r="F42" s="40"/>
      <c r="G42" s="99">
        <v>0</v>
      </c>
      <c r="H42" s="41">
        <v>98.33</v>
      </c>
      <c r="I42" s="41">
        <f t="shared" si="0"/>
        <v>117.996</v>
      </c>
      <c r="J42" s="42">
        <f t="shared" si="1"/>
        <v>0</v>
      </c>
      <c r="K42" s="80">
        <f t="shared" si="2"/>
        <v>0</v>
      </c>
    </row>
    <row r="43" spans="1:97" ht="69.95" customHeight="1" x14ac:dyDescent="0.25">
      <c r="A43" s="137"/>
      <c r="B43" s="140"/>
      <c r="C43" s="83" t="s">
        <v>62</v>
      </c>
      <c r="D43" s="60" t="s">
        <v>68</v>
      </c>
      <c r="E43" s="76" t="s">
        <v>77</v>
      </c>
      <c r="F43" s="40"/>
      <c r="G43" s="99">
        <v>0</v>
      </c>
      <c r="H43" s="41">
        <v>1325</v>
      </c>
      <c r="I43" s="41">
        <f t="shared" si="0"/>
        <v>1590</v>
      </c>
      <c r="J43" s="42">
        <f t="shared" ref="J43" si="5">IF(ISBLANK(G43)," ",G43*H43)</f>
        <v>0</v>
      </c>
      <c r="K43" s="74">
        <f t="shared" ref="K43" si="6">IF(ISBLANK(G43)," ",G43*I43)</f>
        <v>0</v>
      </c>
    </row>
    <row r="44" spans="1:97" ht="69.95" customHeight="1" x14ac:dyDescent="0.25">
      <c r="A44" s="137"/>
      <c r="B44" s="140"/>
      <c r="C44" s="83" t="s">
        <v>62</v>
      </c>
      <c r="D44" s="60" t="s">
        <v>78</v>
      </c>
      <c r="E44" s="76" t="s">
        <v>75</v>
      </c>
      <c r="F44" s="40"/>
      <c r="G44" s="99">
        <v>0</v>
      </c>
      <c r="H44" s="41">
        <v>1330</v>
      </c>
      <c r="I44" s="41">
        <f t="shared" si="0"/>
        <v>1596</v>
      </c>
      <c r="J44" s="42">
        <f t="shared" si="1"/>
        <v>0</v>
      </c>
      <c r="K44" s="74">
        <f t="shared" si="2"/>
        <v>0</v>
      </c>
    </row>
    <row r="45" spans="1:97" s="9" customFormat="1" ht="20.100000000000001" customHeight="1" x14ac:dyDescent="0.25">
      <c r="A45" s="61" t="s">
        <v>24</v>
      </c>
      <c r="B45" s="62"/>
      <c r="C45" s="62"/>
      <c r="D45" s="62"/>
      <c r="E45" s="63"/>
      <c r="F45" s="64"/>
      <c r="G45" s="65"/>
      <c r="H45" s="64"/>
      <c r="I45" s="65"/>
      <c r="J45" s="64"/>
      <c r="K45" s="65"/>
      <c r="L45" s="8"/>
      <c r="M45" s="8"/>
      <c r="N45" s="1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</row>
    <row r="46" spans="1:97" ht="19.5" customHeight="1" x14ac:dyDescent="0.25">
      <c r="A46" s="37" t="s">
        <v>80</v>
      </c>
      <c r="B46" s="38"/>
      <c r="C46" s="38"/>
      <c r="D46" s="38"/>
      <c r="E46" s="39" t="s">
        <v>23</v>
      </c>
      <c r="F46" s="40"/>
      <c r="G46" s="44"/>
      <c r="H46" s="41">
        <f>IF((SUM(J33:J44)&gt;6000),0,35)</f>
        <v>35</v>
      </c>
      <c r="I46" s="41">
        <f>IF((SUM(J33:J44)&gt;6000),0,42)</f>
        <v>42</v>
      </c>
      <c r="J46" s="41">
        <f>H46</f>
        <v>35</v>
      </c>
      <c r="K46" s="41">
        <f>I46</f>
        <v>42</v>
      </c>
    </row>
    <row r="47" spans="1:97" ht="19.5" customHeight="1" x14ac:dyDescent="0.25">
      <c r="A47" s="51"/>
      <c r="C47" s="10"/>
      <c r="D47" s="10"/>
      <c r="E47" s="10"/>
      <c r="F47" s="10"/>
      <c r="L47" s="19"/>
    </row>
    <row r="48" spans="1:97" ht="20.100000000000001" customHeight="1" x14ac:dyDescent="0.25">
      <c r="A48" s="5" t="s">
        <v>8</v>
      </c>
      <c r="H48" s="7"/>
      <c r="J48" s="18" t="s">
        <v>21</v>
      </c>
      <c r="K48" s="45">
        <f>SUM(J33:J46)</f>
        <v>35</v>
      </c>
    </row>
    <row r="49" spans="1:12" ht="20.100000000000001" customHeight="1" x14ac:dyDescent="0.25">
      <c r="A49" s="6" t="s">
        <v>14</v>
      </c>
      <c r="E49" s="133"/>
      <c r="F49" s="133"/>
      <c r="G49" s="12"/>
      <c r="H49" s="11"/>
      <c r="J49" s="18" t="s">
        <v>6</v>
      </c>
      <c r="K49" s="46">
        <f>K48*20%</f>
        <v>7</v>
      </c>
    </row>
    <row r="50" spans="1:12" ht="20.100000000000001" customHeight="1" x14ac:dyDescent="0.25">
      <c r="A50" s="23" t="s">
        <v>54</v>
      </c>
      <c r="B50" s="22"/>
      <c r="C50" s="22"/>
      <c r="D50" s="22"/>
      <c r="E50" s="22"/>
      <c r="G50" s="12"/>
      <c r="H50" s="11"/>
      <c r="I50" s="13"/>
      <c r="J50" s="18" t="s">
        <v>22</v>
      </c>
      <c r="K50" s="46">
        <f>K48+K49</f>
        <v>42</v>
      </c>
    </row>
    <row r="51" spans="1:12" ht="20.100000000000001" customHeight="1" x14ac:dyDescent="0.25">
      <c r="A51" s="20" t="s">
        <v>25</v>
      </c>
      <c r="I51" s="17"/>
      <c r="J51" s="16"/>
      <c r="K51" s="17"/>
    </row>
    <row r="52" spans="1:12" ht="20.100000000000001" customHeight="1" thickBot="1" x14ac:dyDescent="0.3">
      <c r="B52" s="4"/>
      <c r="C52" s="4"/>
      <c r="D52" s="4"/>
      <c r="E52" s="4"/>
      <c r="H52" s="12" t="s">
        <v>0</v>
      </c>
      <c r="I52" s="132"/>
      <c r="J52" s="132"/>
      <c r="K52" s="132"/>
    </row>
    <row r="53" spans="1:12" ht="20.100000000000001" customHeight="1" x14ac:dyDescent="0.25">
      <c r="A53" s="50" t="s">
        <v>48</v>
      </c>
      <c r="B53" s="27"/>
      <c r="C53" s="27"/>
      <c r="D53" s="27"/>
      <c r="E53" s="27"/>
      <c r="F53" s="28"/>
      <c r="H53" s="12" t="s">
        <v>1</v>
      </c>
      <c r="I53" s="134"/>
      <c r="J53" s="134"/>
      <c r="K53" s="134"/>
    </row>
    <row r="54" spans="1:12" ht="20.100000000000001" customHeight="1" x14ac:dyDescent="0.25">
      <c r="A54" s="29" t="s">
        <v>50</v>
      </c>
      <c r="B54" s="15"/>
      <c r="C54" s="15"/>
      <c r="D54" s="15"/>
      <c r="E54" s="15"/>
      <c r="F54" s="30"/>
      <c r="H54" s="12" t="s">
        <v>2</v>
      </c>
      <c r="I54" s="134"/>
      <c r="J54" s="134"/>
      <c r="K54" s="134"/>
    </row>
    <row r="55" spans="1:12" ht="20.100000000000001" customHeight="1" x14ac:dyDescent="0.25">
      <c r="A55" s="31" t="s">
        <v>55</v>
      </c>
      <c r="B55" s="15"/>
      <c r="C55" s="15"/>
      <c r="D55" s="15"/>
      <c r="E55" s="15"/>
      <c r="F55" s="30"/>
      <c r="I55" s="134"/>
      <c r="J55" s="134"/>
      <c r="K55" s="134"/>
    </row>
    <row r="56" spans="1:12" ht="20.100000000000001" customHeight="1" x14ac:dyDescent="0.25">
      <c r="A56" s="29" t="s">
        <v>49</v>
      </c>
      <c r="B56" s="15"/>
      <c r="C56" s="15"/>
      <c r="D56" s="15"/>
      <c r="E56" s="15"/>
      <c r="F56" s="30"/>
      <c r="I56" s="134"/>
      <c r="J56" s="134"/>
      <c r="K56" s="134"/>
    </row>
    <row r="57" spans="1:12" ht="19.5" customHeight="1" x14ac:dyDescent="0.25">
      <c r="A57" s="32" t="s">
        <v>37</v>
      </c>
      <c r="B57" s="15"/>
      <c r="C57" s="15"/>
      <c r="D57" s="15"/>
      <c r="E57" s="15"/>
      <c r="F57" s="30"/>
      <c r="I57" s="134"/>
      <c r="J57" s="134"/>
      <c r="K57" s="134"/>
    </row>
    <row r="58" spans="1:12" ht="19.5" customHeight="1" thickBot="1" x14ac:dyDescent="0.3">
      <c r="A58" s="33" t="s">
        <v>53</v>
      </c>
      <c r="B58" s="34"/>
      <c r="C58" s="34"/>
      <c r="D58" s="34"/>
      <c r="E58" s="34"/>
      <c r="F58" s="35"/>
      <c r="K58" s="36" t="s">
        <v>9</v>
      </c>
    </row>
    <row r="59" spans="1:12" ht="19.5" customHeight="1" x14ac:dyDescent="0.25">
      <c r="C59" s="10"/>
      <c r="D59" s="10"/>
      <c r="E59" s="10"/>
      <c r="F59" s="10"/>
      <c r="K59" s="36" t="s">
        <v>47</v>
      </c>
      <c r="L59" s="19"/>
    </row>
    <row r="60" spans="1:12" ht="20.100000000000001" customHeight="1" x14ac:dyDescent="0.25">
      <c r="A60" s="131" t="s">
        <v>51</v>
      </c>
      <c r="B60" s="131"/>
      <c r="C60" s="131"/>
      <c r="D60" s="131"/>
      <c r="E60" s="131"/>
      <c r="F60" s="131"/>
      <c r="G60" s="131"/>
      <c r="H60" s="131"/>
      <c r="I60" s="131"/>
      <c r="J60" s="131"/>
      <c r="K60" s="131"/>
    </row>
    <row r="61" spans="1:12" ht="20.100000000000001" hidden="1" customHeight="1" x14ac:dyDescent="0.25"/>
    <row r="62" spans="1:12" ht="20.100000000000001" hidden="1" customHeight="1" x14ac:dyDescent="0.25">
      <c r="I62" s="14"/>
      <c r="J62" s="14"/>
      <c r="K62" s="14"/>
    </row>
    <row r="63" spans="1:12" ht="20.100000000000001" hidden="1" customHeight="1" x14ac:dyDescent="0.25"/>
    <row r="64" spans="1:12" ht="20.100000000000001" hidden="1" customHeight="1" x14ac:dyDescent="0.25"/>
    <row r="65" s="1" customFormat="1" x14ac:dyDescent="0.25"/>
    <row r="66" s="1" customFormat="1" x14ac:dyDescent="0.25"/>
    <row r="67" s="1" customFormat="1" hidden="1" x14ac:dyDescent="0.25"/>
    <row r="68" s="1" customFormat="1" x14ac:dyDescent="0.25"/>
    <row r="69" s="1" customFormat="1" x14ac:dyDescent="0.25"/>
    <row r="70" s="1" customFormat="1" x14ac:dyDescent="0.25"/>
    <row r="71" s="1" customFormat="1" hidden="1" x14ac:dyDescent="0.25"/>
    <row r="72" s="1" customFormat="1" hidden="1" x14ac:dyDescent="0.25"/>
    <row r="73" s="1" customFormat="1" hidden="1" x14ac:dyDescent="0.25"/>
    <row r="74" s="1" customFormat="1" hidden="1" x14ac:dyDescent="0.25"/>
    <row r="75" s="1" customFormat="1" hidden="1" x14ac:dyDescent="0.25"/>
    <row r="76" s="1" customFormat="1" hidden="1" x14ac:dyDescent="0.25"/>
    <row r="77" s="1" customFormat="1" hidden="1" x14ac:dyDescent="0.25"/>
    <row r="78" s="1" customFormat="1" hidden="1" x14ac:dyDescent="0.25"/>
    <row r="79" s="1" customFormat="1" hidden="1" x14ac:dyDescent="0.25"/>
    <row r="80" s="1" customFormat="1" hidden="1" x14ac:dyDescent="0.25"/>
    <row r="81" s="1" customFormat="1" x14ac:dyDescent="0.25"/>
    <row r="82" s="1" customFormat="1" hidden="1" x14ac:dyDescent="0.25"/>
    <row r="83" s="1" customFormat="1" hidden="1" x14ac:dyDescent="0.25"/>
    <row r="84" s="1" customFormat="1" hidden="1" x14ac:dyDescent="0.25"/>
    <row r="85" s="1" customFormat="1" hidden="1" x14ac:dyDescent="0.25"/>
    <row r="86" s="1" customFormat="1" hidden="1" x14ac:dyDescent="0.25"/>
    <row r="87" s="1" customFormat="1" hidden="1" x14ac:dyDescent="0.25"/>
    <row r="88" s="1" customFormat="1" hidden="1" x14ac:dyDescent="0.25"/>
    <row r="89" s="1" customFormat="1" hidden="1" x14ac:dyDescent="0.25"/>
    <row r="90" s="1" customFormat="1" hidden="1" x14ac:dyDescent="0.25"/>
    <row r="91" s="1" customFormat="1" hidden="1" x14ac:dyDescent="0.25"/>
    <row r="92" s="1" customFormat="1" hidden="1" x14ac:dyDescent="0.25"/>
    <row r="93" s="1" customFormat="1" hidden="1" x14ac:dyDescent="0.25"/>
    <row r="94" s="1" customFormat="1" hidden="1" x14ac:dyDescent="0.25"/>
    <row r="95" s="1" customFormat="1" hidden="1" x14ac:dyDescent="0.25"/>
    <row r="96" s="1" customFormat="1" hidden="1" x14ac:dyDescent="0.25"/>
    <row r="97" s="1" customFormat="1" hidden="1" x14ac:dyDescent="0.25"/>
    <row r="98" s="1" customFormat="1" hidden="1" x14ac:dyDescent="0.25"/>
    <row r="99" s="1" customFormat="1" hidden="1" x14ac:dyDescent="0.25"/>
    <row r="100" s="1" customFormat="1" hidden="1" x14ac:dyDescent="0.25"/>
    <row r="101" s="1" customFormat="1" hidden="1" x14ac:dyDescent="0.25"/>
    <row r="102" s="1" customFormat="1" hidden="1" x14ac:dyDescent="0.25"/>
    <row r="103" s="1" customFormat="1" hidden="1" x14ac:dyDescent="0.25"/>
    <row r="104" s="1" customFormat="1" hidden="1" x14ac:dyDescent="0.25"/>
    <row r="105" s="1" customFormat="1" hidden="1" x14ac:dyDescent="0.25"/>
    <row r="106" s="1" customFormat="1" hidden="1" x14ac:dyDescent="0.25"/>
    <row r="107" s="1" customFormat="1" hidden="1" x14ac:dyDescent="0.25"/>
    <row r="108" s="1" customFormat="1" hidden="1" x14ac:dyDescent="0.25"/>
    <row r="109" s="1" customFormat="1" hidden="1" x14ac:dyDescent="0.25"/>
    <row r="110" s="1" customFormat="1" hidden="1" x14ac:dyDescent="0.25"/>
    <row r="111" s="1" customFormat="1" hidden="1" x14ac:dyDescent="0.25"/>
    <row r="112" s="1" customFormat="1" hidden="1" x14ac:dyDescent="0.25"/>
    <row r="113" s="1" customFormat="1" hidden="1" x14ac:dyDescent="0.25"/>
    <row r="114" s="1" customFormat="1" hidden="1" x14ac:dyDescent="0.25"/>
    <row r="115" s="1" customFormat="1" hidden="1" x14ac:dyDescent="0.25"/>
    <row r="116" s="1" customFormat="1" hidden="1" x14ac:dyDescent="0.25"/>
    <row r="117" s="1" customFormat="1" hidden="1" x14ac:dyDescent="0.25"/>
    <row r="118" s="1" customFormat="1" hidden="1" x14ac:dyDescent="0.25"/>
    <row r="119" s="1" customFormat="1" hidden="1" x14ac:dyDescent="0.25"/>
    <row r="120" s="1" customFormat="1" hidden="1" x14ac:dyDescent="0.25"/>
    <row r="121" s="1" customFormat="1" hidden="1" x14ac:dyDescent="0.25"/>
    <row r="122" s="1" customFormat="1" hidden="1" x14ac:dyDescent="0.25"/>
    <row r="123" s="1" customFormat="1" hidden="1" x14ac:dyDescent="0.25"/>
    <row r="124" s="1" customFormat="1" hidden="1" x14ac:dyDescent="0.25"/>
    <row r="125" s="1" customFormat="1" hidden="1" x14ac:dyDescent="0.25"/>
    <row r="126" s="1" customFormat="1" hidden="1" x14ac:dyDescent="0.25"/>
    <row r="127" s="1" customFormat="1" hidden="1" x14ac:dyDescent="0.25"/>
    <row r="128" s="1" customFormat="1" hidden="1" x14ac:dyDescent="0.25"/>
    <row r="129" s="1" customFormat="1" hidden="1" x14ac:dyDescent="0.25"/>
    <row r="130" s="1" customFormat="1" hidden="1" x14ac:dyDescent="0.25"/>
    <row r="131" s="1" customFormat="1" hidden="1" x14ac:dyDescent="0.25"/>
    <row r="132" s="1" customFormat="1" hidden="1" x14ac:dyDescent="0.25"/>
    <row r="133" s="1" customFormat="1" hidden="1" x14ac:dyDescent="0.25"/>
    <row r="134" s="1" customFormat="1" hidden="1" x14ac:dyDescent="0.25"/>
    <row r="135" s="1" customFormat="1" hidden="1" x14ac:dyDescent="0.25"/>
    <row r="136" s="1" customFormat="1" hidden="1" x14ac:dyDescent="0.25"/>
    <row r="137" s="1" customFormat="1" hidden="1" x14ac:dyDescent="0.25"/>
    <row r="138" s="1" customFormat="1" hidden="1" x14ac:dyDescent="0.25"/>
    <row r="139" s="1" customFormat="1" hidden="1" x14ac:dyDescent="0.25"/>
    <row r="140" s="1" customFormat="1" hidden="1" x14ac:dyDescent="0.25"/>
    <row r="141" s="1" customFormat="1" hidden="1" x14ac:dyDescent="0.25"/>
    <row r="142" s="1" customFormat="1" hidden="1" x14ac:dyDescent="0.25"/>
    <row r="143" s="1" customFormat="1" hidden="1" x14ac:dyDescent="0.25"/>
    <row r="144" s="1" customFormat="1" hidden="1" x14ac:dyDescent="0.25"/>
    <row r="145" s="1" customFormat="1" hidden="1" x14ac:dyDescent="0.25"/>
    <row r="146" s="1" customFormat="1" hidden="1" x14ac:dyDescent="0.25"/>
    <row r="147" s="1" customFormat="1" hidden="1" x14ac:dyDescent="0.25"/>
    <row r="148" s="1" customFormat="1" hidden="1" x14ac:dyDescent="0.25"/>
    <row r="149" s="1" customFormat="1" hidden="1" x14ac:dyDescent="0.25"/>
    <row r="150" s="1" customFormat="1" hidden="1" x14ac:dyDescent="0.25"/>
    <row r="151" s="1" customFormat="1" hidden="1" x14ac:dyDescent="0.25"/>
    <row r="152" s="1" customFormat="1" hidden="1" x14ac:dyDescent="0.25"/>
    <row r="153" s="1" customFormat="1" hidden="1" x14ac:dyDescent="0.25"/>
    <row r="154" s="1" customFormat="1" hidden="1" x14ac:dyDescent="0.25"/>
    <row r="155" s="1" customFormat="1" hidden="1" x14ac:dyDescent="0.25"/>
    <row r="156" s="1" customFormat="1" hidden="1" x14ac:dyDescent="0.25"/>
    <row r="157" s="1" customFormat="1" hidden="1" x14ac:dyDescent="0.25"/>
    <row r="158" s="1" customFormat="1" hidden="1" x14ac:dyDescent="0.25"/>
    <row r="159" s="1" customFormat="1" hidden="1" x14ac:dyDescent="0.25"/>
    <row r="160" s="1" customFormat="1" hidden="1" x14ac:dyDescent="0.25"/>
    <row r="161" s="1" customFormat="1" x14ac:dyDescent="0.25"/>
    <row r="162" s="1" customFormat="1" hidden="1" x14ac:dyDescent="0.25"/>
    <row r="163" s="1" customFormat="1" hidden="1" x14ac:dyDescent="0.25"/>
    <row r="164" s="1" customFormat="1" hidden="1" x14ac:dyDescent="0.25"/>
    <row r="165" s="1" customFormat="1" hidden="1" x14ac:dyDescent="0.25"/>
    <row r="166" s="1" customFormat="1" hidden="1" x14ac:dyDescent="0.25"/>
    <row r="167" s="1" customFormat="1" hidden="1" x14ac:dyDescent="0.25"/>
    <row r="168" s="1" customFormat="1" hidden="1" x14ac:dyDescent="0.25"/>
    <row r="169" s="1" customFormat="1" hidden="1" x14ac:dyDescent="0.25"/>
    <row r="170" s="1" customFormat="1" hidden="1" x14ac:dyDescent="0.25"/>
    <row r="171" s="1" customFormat="1" hidden="1" x14ac:dyDescent="0.25"/>
    <row r="172" s="1" customFormat="1" hidden="1" x14ac:dyDescent="0.25"/>
    <row r="173" s="1" customFormat="1" hidden="1" x14ac:dyDescent="0.25"/>
    <row r="174" s="1" customFormat="1" hidden="1" x14ac:dyDescent="0.25"/>
    <row r="175" s="1" customFormat="1" hidden="1" x14ac:dyDescent="0.25"/>
    <row r="176" s="1" customFormat="1" hidden="1" x14ac:dyDescent="0.25"/>
    <row r="177" s="1" customFormat="1" x14ac:dyDescent="0.25"/>
    <row r="178" s="1" customFormat="1" x14ac:dyDescent="0.25"/>
    <row r="179" s="1" customFormat="1" hidden="1" x14ac:dyDescent="0.25"/>
    <row r="180" s="1" customFormat="1" hidden="1" x14ac:dyDescent="0.25"/>
    <row r="181" s="1" customFormat="1" hidden="1" x14ac:dyDescent="0.25"/>
    <row r="182" s="1" customFormat="1" hidden="1" x14ac:dyDescent="0.25"/>
    <row r="183" s="1" customFormat="1" hidden="1" x14ac:dyDescent="0.25"/>
    <row r="184" s="1" customFormat="1" hidden="1" x14ac:dyDescent="0.25"/>
    <row r="185" s="1" customFormat="1" hidden="1" x14ac:dyDescent="0.25"/>
    <row r="186" s="1" customFormat="1" hidden="1" x14ac:dyDescent="0.25"/>
    <row r="187" s="1" customFormat="1" hidden="1" x14ac:dyDescent="0.25"/>
    <row r="188" s="1" customFormat="1" hidden="1" x14ac:dyDescent="0.25"/>
    <row r="189" s="1" customFormat="1" hidden="1" x14ac:dyDescent="0.25"/>
    <row r="190" s="1" customFormat="1" hidden="1" x14ac:dyDescent="0.25"/>
    <row r="191" s="1" customFormat="1" hidden="1" x14ac:dyDescent="0.25"/>
    <row r="192" s="1" customFormat="1" hidden="1" x14ac:dyDescent="0.25"/>
    <row r="193" s="1" customFormat="1" x14ac:dyDescent="0.25"/>
    <row r="194" s="1" customFormat="1" x14ac:dyDescent="0.25"/>
    <row r="195" s="1" customFormat="1" x14ac:dyDescent="0.25"/>
    <row r="196" s="1" customFormat="1" hidden="1" x14ac:dyDescent="0.25"/>
    <row r="197" s="1" customFormat="1" hidden="1" x14ac:dyDescent="0.25"/>
    <row r="198" s="1" customFormat="1" hidden="1" x14ac:dyDescent="0.25"/>
    <row r="199" s="1" customFormat="1" hidden="1" x14ac:dyDescent="0.25"/>
    <row r="200" s="1" customFormat="1" hidden="1" x14ac:dyDescent="0.25"/>
    <row r="201" s="1" customFormat="1" hidden="1" x14ac:dyDescent="0.25"/>
    <row r="202" s="1" customFormat="1" hidden="1" x14ac:dyDescent="0.25"/>
    <row r="203" s="1" customFormat="1" hidden="1" x14ac:dyDescent="0.25"/>
    <row r="204" s="1" customFormat="1" hidden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</sheetData>
  <sheetProtection algorithmName="SHA-512" hashValue="Y7cwOTrEKkFusEPldCz/UaOkR+XVthBLNGxheBl7JUsegHtfj+CCEd453Pv/DgssfsSiYW63WVorVA1EPOyAbA==" saltValue="IiJjWbjbUWVoE2veGTIBtQ==" spinCount="100000" sheet="1" objects="1" scenarios="1"/>
  <protectedRanges>
    <protectedRange sqref="E49:F49 I52:K57 G33:G45" name="MHT"/>
    <protectedRange sqref="B12:D24 B26:D30 G5:K15 F16:K17 G20:K30" name="MHA"/>
  </protectedRanges>
  <dataConsolidate/>
  <customSheetViews>
    <customSheetView guid="{9FE40CC9-E3AB-4368-8710-8C545AD4DD0C}" scale="50" showPageBreaks="1" showGridLines="0" showRowCol="0" fitToPage="1" printArea="1" view="pageLayout" showRuler="0">
      <selection activeCell="G35" sqref="G35"/>
      <colBreaks count="1" manualBreakCount="1">
        <brk id="8" max="1048575" man="1"/>
      </colBreaks>
      <pageMargins left="0.23622047244094491" right="0.23622047244094491" top="0.31496062992125984" bottom="0.31496062992125984" header="0.31496062992125984" footer="0.31496062992125984"/>
      <printOptions horizontalCentered="1" verticalCentered="1"/>
      <pageSetup paperSize="9" scale="70" orientation="portrait" r:id="rId1"/>
      <headerFooter alignWithMargins="0">
        <oddHeader xml:space="preserve">&amp;R
</oddHeader>
      </headerFooter>
    </customSheetView>
  </customSheetViews>
  <mergeCells count="62">
    <mergeCell ref="A30:B31"/>
    <mergeCell ref="B24:C24"/>
    <mergeCell ref="B33:B34"/>
    <mergeCell ref="C33:C34"/>
    <mergeCell ref="G24:K24"/>
    <mergeCell ref="G25:K25"/>
    <mergeCell ref="B29:C29"/>
    <mergeCell ref="G29:K29"/>
    <mergeCell ref="B28:C28"/>
    <mergeCell ref="G28:K28"/>
    <mergeCell ref="G9:K9"/>
    <mergeCell ref="G10:K10"/>
    <mergeCell ref="G14:K14"/>
    <mergeCell ref="H16:I16"/>
    <mergeCell ref="J16:K16"/>
    <mergeCell ref="A60:K60"/>
    <mergeCell ref="I52:K52"/>
    <mergeCell ref="E49:F49"/>
    <mergeCell ref="I53:K57"/>
    <mergeCell ref="A32:C32"/>
    <mergeCell ref="A41:A44"/>
    <mergeCell ref="A37:A40"/>
    <mergeCell ref="B35:B36"/>
    <mergeCell ref="C35:C36"/>
    <mergeCell ref="B37:B40"/>
    <mergeCell ref="B41:B44"/>
    <mergeCell ref="C37:C38"/>
    <mergeCell ref="C41:C42"/>
    <mergeCell ref="B17:C17"/>
    <mergeCell ref="B18:C18"/>
    <mergeCell ref="F17:G17"/>
    <mergeCell ref="H17:I17"/>
    <mergeCell ref="G22:K22"/>
    <mergeCell ref="B19:C19"/>
    <mergeCell ref="B22:C22"/>
    <mergeCell ref="J17:K17"/>
    <mergeCell ref="G20:K20"/>
    <mergeCell ref="G21:K21"/>
    <mergeCell ref="G23:K23"/>
    <mergeCell ref="B26:C26"/>
    <mergeCell ref="G26:K26"/>
    <mergeCell ref="B27:C27"/>
    <mergeCell ref="G27:K27"/>
    <mergeCell ref="B23:C23"/>
    <mergeCell ref="F20:F29"/>
    <mergeCell ref="B21:C21"/>
    <mergeCell ref="F5:F14"/>
    <mergeCell ref="B9:C9"/>
    <mergeCell ref="F16:G16"/>
    <mergeCell ref="G11:K11"/>
    <mergeCell ref="B6:C6"/>
    <mergeCell ref="B7:C7"/>
    <mergeCell ref="B8:C8"/>
    <mergeCell ref="B12:C12"/>
    <mergeCell ref="B13:C13"/>
    <mergeCell ref="B14:C14"/>
    <mergeCell ref="G5:K5"/>
    <mergeCell ref="G6:K6"/>
    <mergeCell ref="G7:K7"/>
    <mergeCell ref="G12:K12"/>
    <mergeCell ref="G13:K13"/>
    <mergeCell ref="G8:K8"/>
  </mergeCells>
  <dataValidations xWindow="324" yWindow="424" count="4">
    <dataValidation allowBlank="1" showInputMessage="1" showErrorMessage="1" promptTitle="! ATTENTION !" prompt="La prise en compte de votre commande ne sera effective qu'à réception du règlement" sqref="I52:K52 E49" xr:uid="{00000000-0002-0000-0000-000000000000}"/>
    <dataValidation allowBlank="1" showErrorMessage="1" promptTitle="! ATTENTION ! " prompt="L'écrin est offert pour les médailles en or massif" sqref="G45" xr:uid="{00000000-0002-0000-0000-000002000000}"/>
    <dataValidation allowBlank="1" showInputMessage="1" showErrorMessage="1" promptTitle="! ATTENTION !" prompt="Les frais de port sont offerts pour toute commande de plus de 3 500 €HT" sqref="G46" xr:uid="{00000000-0002-0000-0000-000003000000}"/>
    <dataValidation allowBlank="1" showInputMessage="1" showErrorMessage="1" prompt="Si déjà client de la MdP" sqref="C29:D30 B29" xr:uid="{87D7C797-723F-4945-BA61-972B3477FC27}"/>
  </dataValidations>
  <hyperlinks>
    <hyperlink ref="B8" r:id="rId2" xr:uid="{5D5BA97A-1D95-4B4D-A0DB-65A8B790F76F}"/>
  </hyperlinks>
  <printOptions horizontalCentered="1"/>
  <pageMargins left="0" right="0" top="0" bottom="0" header="0" footer="0"/>
  <pageSetup paperSize="9" scale="45" orientation="portrait" r:id="rId3"/>
  <headerFooter>
    <oddHeader xml:space="preserve">&amp;R
</oddHeader>
  </headerFooter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0</xdr:col>
                    <xdr:colOff>66675</xdr:colOff>
                    <xdr:row>55</xdr:row>
                    <xdr:rowOff>133350</xdr:rowOff>
                  </from>
                  <to>
                    <xdr:col>0</xdr:col>
                    <xdr:colOff>476250</xdr:colOff>
                    <xdr:row>57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4</xdr:col>
                    <xdr:colOff>1209675</xdr:colOff>
                    <xdr:row>2</xdr:row>
                    <xdr:rowOff>114300</xdr:rowOff>
                  </from>
                  <to>
                    <xdr:col>6</xdr:col>
                    <xdr:colOff>38100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0</xdr:col>
                    <xdr:colOff>66675</xdr:colOff>
                    <xdr:row>56</xdr:row>
                    <xdr:rowOff>142875</xdr:rowOff>
                  </from>
                  <to>
                    <xdr:col>0</xdr:col>
                    <xdr:colOff>476250</xdr:colOff>
                    <xdr:row>58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5">
              <controlPr defaultSize="0" autoFill="0" autoLine="0" autoPict="0">
                <anchor moveWithCells="1">
                  <from>
                    <xdr:col>4</xdr:col>
                    <xdr:colOff>1200150</xdr:colOff>
                    <xdr:row>17</xdr:row>
                    <xdr:rowOff>142875</xdr:rowOff>
                  </from>
                  <to>
                    <xdr:col>7</xdr:col>
                    <xdr:colOff>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>
                  <from>
                    <xdr:col>4</xdr:col>
                    <xdr:colOff>1209675</xdr:colOff>
                    <xdr:row>2</xdr:row>
                    <xdr:rowOff>114300</xdr:rowOff>
                  </from>
                  <to>
                    <xdr:col>7</xdr:col>
                    <xdr:colOff>0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>
                  <from>
                    <xdr:col>8</xdr:col>
                    <xdr:colOff>790575</xdr:colOff>
                    <xdr:row>2</xdr:row>
                    <xdr:rowOff>123825</xdr:rowOff>
                  </from>
                  <to>
                    <xdr:col>9</xdr:col>
                    <xdr:colOff>180975</xdr:colOff>
                    <xdr:row>4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C5EB3D60-DFDD-4878-9FB2-2DAD22CBE27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FR. METROPOLE</vt:lpstr>
      <vt:lpstr>'BON DE COMMANDE FR. METROPOLE'!Zone_d_impression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GENIN</dc:creator>
  <cp:lastModifiedBy>MEZOUAR Rahma</cp:lastModifiedBy>
  <cp:lastPrinted>2022-09-06T13:32:56Z</cp:lastPrinted>
  <dcterms:created xsi:type="dcterms:W3CDTF">2014-06-18T10:12:52Z</dcterms:created>
  <dcterms:modified xsi:type="dcterms:W3CDTF">2025-04-11T12:19:50Z</dcterms:modified>
</cp:coreProperties>
</file>